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Тарифы ЖКУ юр.лица" sheetId="9" r:id="rId1"/>
    <sheet name="Тарифы ЖКУ население" sheetId="8" r:id="rId2"/>
    <sheet name="ремонтно-строительные тарифы" sheetId="1" r:id="rId3"/>
    <sheet name="электромонтажные тарифы" sheetId="2" r:id="rId4"/>
    <sheet name="ритиальные услуги" sheetId="10" r:id="rId5"/>
    <sheet name="Услуги гостиницы" sheetId="3" r:id="rId6"/>
    <sheet name="услуги бани" sheetId="6" r:id="rId7"/>
    <sheet name="Обращение с ЖКО(население)" sheetId="7" r:id="rId8"/>
    <sheet name="транспорт. услуги для населения" sheetId="11" r:id="rId9"/>
    <sheet name="прочие услуги" sheetId="13" r:id="rId10"/>
  </sheets>
  <externalReferences>
    <externalReference r:id="rId11"/>
    <externalReference r:id="rId1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3" i="11" l="1"/>
  <c r="D34" i="11" s="1"/>
  <c r="C32" i="11"/>
  <c r="D30" i="11"/>
  <c r="D32" i="11" s="1"/>
  <c r="C29" i="11"/>
  <c r="D27" i="11"/>
  <c r="D29" i="11" s="1"/>
  <c r="C26" i="11"/>
  <c r="C25" i="11"/>
  <c r="D23" i="11"/>
  <c r="D26" i="11" s="1"/>
  <c r="C22" i="11"/>
  <c r="C21" i="11"/>
  <c r="D19" i="11"/>
  <c r="D22" i="11" s="1"/>
  <c r="C18" i="11"/>
  <c r="C17" i="11"/>
  <c r="D15" i="11"/>
  <c r="D18" i="11" s="1"/>
  <c r="C14" i="11"/>
  <c r="D12" i="11"/>
  <c r="D14" i="11" s="1"/>
  <c r="C11" i="11"/>
  <c r="C8" i="11"/>
  <c r="D7" i="11"/>
  <c r="D11" i="11" s="1"/>
  <c r="D8" i="11" l="1"/>
  <c r="D13" i="11"/>
  <c r="D16" i="11"/>
  <c r="D17" i="11"/>
  <c r="D20" i="11"/>
  <c r="D21" i="11"/>
  <c r="D24" i="11"/>
  <c r="D25" i="11"/>
  <c r="D28" i="11"/>
  <c r="D31" i="11"/>
  <c r="A1" i="2" l="1"/>
  <c r="A1" i="1"/>
  <c r="G116" i="2"/>
  <c r="H116" i="2" s="1"/>
  <c r="G115" i="2"/>
  <c r="H115" i="2" s="1"/>
  <c r="G114" i="2"/>
  <c r="H114" i="2" s="1"/>
  <c r="G113" i="2"/>
  <c r="H113" i="2" s="1"/>
  <c r="G112" i="2"/>
  <c r="H112" i="2" s="1"/>
  <c r="G111" i="2"/>
  <c r="H111" i="2" s="1"/>
  <c r="G110" i="2"/>
  <c r="H110" i="2" s="1"/>
  <c r="G109" i="2"/>
  <c r="H109" i="2" s="1"/>
  <c r="G108" i="2"/>
  <c r="H108" i="2" s="1"/>
  <c r="G107" i="2"/>
  <c r="H107" i="2" s="1"/>
  <c r="G106" i="2"/>
  <c r="H106" i="2" s="1"/>
  <c r="G105" i="2"/>
  <c r="H105" i="2" s="1"/>
  <c r="G104" i="2"/>
  <c r="H104" i="2" s="1"/>
  <c r="G103" i="2"/>
  <c r="H103" i="2" s="1"/>
  <c r="G102" i="2"/>
  <c r="H102" i="2" s="1"/>
  <c r="G101" i="2"/>
  <c r="H101" i="2" s="1"/>
  <c r="G100" i="2"/>
  <c r="H100" i="2" s="1"/>
  <c r="G99" i="2"/>
  <c r="H99" i="2" s="1"/>
  <c r="G98" i="2"/>
  <c r="H98" i="2" s="1"/>
  <c r="G97" i="2"/>
  <c r="H97" i="2" s="1"/>
  <c r="G96" i="2"/>
  <c r="H96" i="2" s="1"/>
  <c r="G95" i="2"/>
  <c r="H95" i="2" s="1"/>
  <c r="G94" i="2"/>
  <c r="H94" i="2" s="1"/>
  <c r="G93" i="2"/>
  <c r="H93" i="2" s="1"/>
  <c r="G92" i="2"/>
  <c r="H92" i="2" s="1"/>
  <c r="G91" i="2"/>
  <c r="H91" i="2" s="1"/>
  <c r="G90" i="2"/>
  <c r="H90" i="2" s="1"/>
  <c r="G89" i="2"/>
  <c r="H89" i="2" s="1"/>
  <c r="G88" i="2"/>
  <c r="H88" i="2" s="1"/>
  <c r="G87" i="2"/>
  <c r="H87" i="2" s="1"/>
  <c r="G86" i="2"/>
  <c r="H86" i="2" s="1"/>
  <c r="G85" i="2"/>
  <c r="H85" i="2" s="1"/>
  <c r="G84" i="2"/>
  <c r="H84" i="2" s="1"/>
  <c r="G83" i="2"/>
  <c r="H83" i="2" s="1"/>
  <c r="G82" i="2"/>
  <c r="H82" i="2" s="1"/>
  <c r="G81" i="2"/>
  <c r="H81" i="2" s="1"/>
  <c r="G80" i="2"/>
  <c r="H80" i="2" s="1"/>
  <c r="G79" i="2"/>
  <c r="H79" i="2" s="1"/>
  <c r="G78" i="2"/>
  <c r="H78" i="2" s="1"/>
  <c r="G77" i="2"/>
  <c r="H77" i="2" s="1"/>
  <c r="G76" i="2"/>
  <c r="H76" i="2" s="1"/>
  <c r="G75" i="2"/>
  <c r="H75" i="2" s="1"/>
  <c r="G74" i="2"/>
  <c r="H74" i="2" s="1"/>
  <c r="G73" i="2"/>
  <c r="H73" i="2" s="1"/>
  <c r="G72" i="2"/>
  <c r="H72" i="2" s="1"/>
  <c r="G71" i="2"/>
  <c r="H71" i="2" s="1"/>
  <c r="G70" i="2"/>
  <c r="H70" i="2" s="1"/>
  <c r="G69" i="2"/>
  <c r="H69" i="2" s="1"/>
  <c r="G68" i="2"/>
  <c r="H68" i="2" s="1"/>
  <c r="G67" i="2"/>
  <c r="H67" i="2" s="1"/>
  <c r="G66" i="2"/>
  <c r="H66" i="2" s="1"/>
  <c r="G65" i="2"/>
  <c r="H65" i="2" s="1"/>
  <c r="G64" i="2"/>
  <c r="H64" i="2" s="1"/>
  <c r="G63" i="2"/>
  <c r="H63" i="2" s="1"/>
  <c r="G62" i="2"/>
  <c r="H62" i="2" s="1"/>
  <c r="G61" i="2"/>
  <c r="H61" i="2" s="1"/>
  <c r="G60" i="2"/>
  <c r="H60" i="2" s="1"/>
  <c r="G59" i="2"/>
  <c r="H59" i="2" s="1"/>
  <c r="G58" i="2"/>
  <c r="H58" i="2" s="1"/>
  <c r="G57" i="2"/>
  <c r="H57" i="2" s="1"/>
  <c r="G56" i="2"/>
  <c r="H56" i="2" s="1"/>
  <c r="G55" i="2"/>
  <c r="H55" i="2" s="1"/>
  <c r="G54" i="2"/>
  <c r="H54" i="2" s="1"/>
  <c r="G53" i="2"/>
  <c r="H53" i="2" s="1"/>
  <c r="G52" i="2"/>
  <c r="H52" i="2" s="1"/>
  <c r="G51" i="2"/>
  <c r="H51" i="2" s="1"/>
  <c r="G50" i="2"/>
  <c r="H50" i="2" s="1"/>
  <c r="G49" i="2"/>
  <c r="H49" i="2" s="1"/>
  <c r="G48" i="2"/>
  <c r="H48" i="2" s="1"/>
  <c r="G47" i="2"/>
  <c r="H47" i="2" s="1"/>
  <c r="G46" i="2"/>
  <c r="H46" i="2" s="1"/>
  <c r="G45" i="2"/>
  <c r="H45" i="2" s="1"/>
  <c r="G44" i="2"/>
  <c r="H44" i="2" s="1"/>
  <c r="G43" i="2"/>
  <c r="H43" i="2" s="1"/>
  <c r="G42" i="2"/>
  <c r="H42" i="2" s="1"/>
  <c r="G41" i="2"/>
  <c r="H41" i="2" s="1"/>
  <c r="G40" i="2"/>
  <c r="H40" i="2" s="1"/>
  <c r="G39" i="2"/>
  <c r="H39" i="2" s="1"/>
  <c r="G38" i="2"/>
  <c r="H38" i="2" s="1"/>
  <c r="G37" i="2"/>
  <c r="H37" i="2" s="1"/>
  <c r="G36" i="2"/>
  <c r="H36" i="2" s="1"/>
  <c r="G35" i="2"/>
  <c r="H35" i="2" s="1"/>
  <c r="G34" i="2"/>
  <c r="H34" i="2" s="1"/>
  <c r="G33" i="2"/>
  <c r="H33" i="2" s="1"/>
  <c r="G32" i="2"/>
  <c r="H32" i="2" s="1"/>
  <c r="G31" i="2"/>
  <c r="H31" i="2" s="1"/>
  <c r="G30" i="2"/>
  <c r="H30" i="2" s="1"/>
  <c r="G29" i="2"/>
  <c r="H29" i="2" s="1"/>
  <c r="G28" i="2"/>
  <c r="H28" i="2" s="1"/>
  <c r="G27" i="2"/>
  <c r="H27" i="2" s="1"/>
  <c r="G26" i="2"/>
  <c r="H26" i="2" s="1"/>
  <c r="G25" i="2"/>
  <c r="H25" i="2" s="1"/>
  <c r="G24" i="2"/>
  <c r="H24" i="2" s="1"/>
  <c r="G23" i="2"/>
  <c r="H23" i="2" s="1"/>
  <c r="G22" i="2"/>
  <c r="H22" i="2" s="1"/>
  <c r="G21" i="2"/>
  <c r="H21" i="2" s="1"/>
  <c r="G20" i="2"/>
  <c r="H20" i="2" s="1"/>
  <c r="G19" i="2"/>
  <c r="H19" i="2" s="1"/>
  <c r="G18" i="2"/>
  <c r="H18" i="2" s="1"/>
  <c r="G17" i="2"/>
  <c r="H17" i="2" s="1"/>
  <c r="G16" i="2"/>
  <c r="H16" i="2" s="1"/>
  <c r="G15" i="2"/>
  <c r="H15" i="2" s="1"/>
  <c r="G14" i="2"/>
  <c r="H14" i="2" s="1"/>
  <c r="G13" i="2"/>
  <c r="H13" i="2" s="1"/>
  <c r="G12" i="2"/>
  <c r="H12" i="2" s="1"/>
  <c r="G11" i="2"/>
  <c r="H11" i="2" s="1"/>
  <c r="G10" i="2"/>
  <c r="H10" i="2" s="1"/>
  <c r="G9" i="2"/>
  <c r="H9" i="2" s="1"/>
  <c r="G326" i="1"/>
  <c r="H326" i="1" s="1"/>
  <c r="G325" i="1"/>
  <c r="H325" i="1" s="1"/>
  <c r="G324" i="1"/>
  <c r="H324" i="1" s="1"/>
  <c r="G323" i="1"/>
  <c r="H323" i="1" s="1"/>
  <c r="G322" i="1"/>
  <c r="H322" i="1" s="1"/>
  <c r="G321" i="1"/>
  <c r="H321" i="1" s="1"/>
  <c r="G320" i="1"/>
  <c r="H320" i="1" s="1"/>
  <c r="G319" i="1"/>
  <c r="H319" i="1" s="1"/>
  <c r="G318" i="1"/>
  <c r="H318" i="1" s="1"/>
  <c r="G317" i="1"/>
  <c r="H317" i="1" s="1"/>
  <c r="G316" i="1"/>
  <c r="H316" i="1" s="1"/>
  <c r="G315" i="1"/>
  <c r="H315" i="1" s="1"/>
  <c r="G314" i="1"/>
  <c r="H314" i="1" s="1"/>
  <c r="G313" i="1"/>
  <c r="H313" i="1" s="1"/>
  <c r="G312" i="1"/>
  <c r="H312" i="1" s="1"/>
  <c r="G311" i="1"/>
  <c r="H311" i="1" s="1"/>
  <c r="G310" i="1"/>
  <c r="H310" i="1" s="1"/>
  <c r="G309" i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G299" i="1"/>
  <c r="H299" i="1" s="1"/>
  <c r="G298" i="1"/>
  <c r="H298" i="1" s="1"/>
  <c r="G297" i="1"/>
  <c r="H297" i="1" s="1"/>
  <c r="G296" i="1"/>
  <c r="H296" i="1" s="1"/>
  <c r="G295" i="1"/>
  <c r="H295" i="1" s="1"/>
  <c r="G294" i="1"/>
  <c r="H294" i="1" s="1"/>
  <c r="G293" i="1"/>
  <c r="H293" i="1" s="1"/>
  <c r="G292" i="1"/>
  <c r="H292" i="1" s="1"/>
  <c r="G291" i="1"/>
  <c r="H291" i="1" s="1"/>
  <c r="G290" i="1"/>
  <c r="H290" i="1" s="1"/>
  <c r="G289" i="1"/>
  <c r="H289" i="1" s="1"/>
  <c r="G288" i="1"/>
  <c r="H288" i="1" s="1"/>
  <c r="G287" i="1"/>
  <c r="H287" i="1" s="1"/>
  <c r="G286" i="1"/>
  <c r="H286" i="1" s="1"/>
  <c r="G285" i="1"/>
  <c r="H285" i="1" s="1"/>
  <c r="G284" i="1"/>
  <c r="H284" i="1" s="1"/>
  <c r="G283" i="1"/>
  <c r="H283" i="1" s="1"/>
  <c r="G282" i="1"/>
  <c r="H282" i="1" s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G271" i="1"/>
  <c r="H271" i="1" s="1"/>
  <c r="G270" i="1"/>
  <c r="H270" i="1" s="1"/>
  <c r="G269" i="1"/>
  <c r="H269" i="1" s="1"/>
  <c r="G268" i="1"/>
  <c r="H268" i="1" s="1"/>
  <c r="G267" i="1"/>
  <c r="H267" i="1" s="1"/>
  <c r="G266" i="1"/>
  <c r="H266" i="1" s="1"/>
  <c r="G265" i="1"/>
  <c r="H265" i="1" s="1"/>
  <c r="G264" i="1"/>
  <c r="H264" i="1" s="1"/>
  <c r="G263" i="1"/>
  <c r="H263" i="1" s="1"/>
  <c r="G262" i="1"/>
  <c r="H262" i="1" s="1"/>
  <c r="G261" i="1"/>
  <c r="H261" i="1" s="1"/>
  <c r="G260" i="1"/>
  <c r="H260" i="1" s="1"/>
  <c r="G259" i="1"/>
  <c r="H259" i="1" s="1"/>
  <c r="G258" i="1"/>
  <c r="H258" i="1" s="1"/>
  <c r="G257" i="1"/>
  <c r="H257" i="1" s="1"/>
  <c r="G256" i="1"/>
  <c r="H256" i="1" s="1"/>
  <c r="G255" i="1"/>
  <c r="H255" i="1" s="1"/>
  <c r="G254" i="1"/>
  <c r="H254" i="1" s="1"/>
  <c r="G253" i="1"/>
  <c r="H253" i="1" s="1"/>
  <c r="G252" i="1"/>
  <c r="H252" i="1" s="1"/>
  <c r="G251" i="1"/>
  <c r="H251" i="1" s="1"/>
  <c r="G250" i="1"/>
  <c r="H250" i="1" s="1"/>
  <c r="G249" i="1"/>
  <c r="H249" i="1" s="1"/>
  <c r="G248" i="1"/>
  <c r="H248" i="1" s="1"/>
  <c r="G247" i="1"/>
  <c r="H247" i="1" s="1"/>
  <c r="G246" i="1"/>
  <c r="H246" i="1" s="1"/>
  <c r="G245" i="1"/>
  <c r="H245" i="1" s="1"/>
  <c r="G244" i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</calcChain>
</file>

<file path=xl/sharedStrings.xml><?xml version="1.0" encoding="utf-8"?>
<sst xmlns="http://schemas.openxmlformats.org/spreadsheetml/2006/main" count="1356" uniqueCount="877">
  <si>
    <t>тарифов на ремонтно-строительные работы (санитарно-технические)</t>
  </si>
  <si>
    <t xml:space="preserve"> № п/п</t>
  </si>
  <si>
    <t>Шифр работы</t>
  </si>
  <si>
    <t>НАИМЕНОВАНИЕ   УСЛУГ</t>
  </si>
  <si>
    <t>Ед. изм.</t>
  </si>
  <si>
    <t>разряд работ</t>
  </si>
  <si>
    <t>норма времени</t>
  </si>
  <si>
    <t>нормо/час</t>
  </si>
  <si>
    <t>Тариф</t>
  </si>
  <si>
    <t xml:space="preserve"> </t>
  </si>
  <si>
    <t>1.9-1</t>
  </si>
  <si>
    <t>Прокладка стальных трубопроводов Ø до 50мм</t>
  </si>
  <si>
    <t>м</t>
  </si>
  <si>
    <t>1.9-2</t>
  </si>
  <si>
    <t>Установка радиаторов до 7 секц.с кронштейнами</t>
  </si>
  <si>
    <t>радиат.</t>
  </si>
  <si>
    <t>1.9-3</t>
  </si>
  <si>
    <t>Установка радиаторов св. 7 секц.с кронштейн.</t>
  </si>
  <si>
    <t>1.9-4</t>
  </si>
  <si>
    <t>Проверка на прогрев отопит.радиаторов с регулир</t>
  </si>
  <si>
    <t>прибор</t>
  </si>
  <si>
    <t>1.9-5</t>
  </si>
  <si>
    <t>Смена сгонов у трубопроводов Ø25мм</t>
  </si>
  <si>
    <t>шт.</t>
  </si>
  <si>
    <t>1.9-6</t>
  </si>
  <si>
    <t>Смена сгонов у трубопроводов Ø40мм</t>
  </si>
  <si>
    <t>1.9-7</t>
  </si>
  <si>
    <t>Смена отдельных уч-ков трубопров.Ø до 25мм</t>
  </si>
  <si>
    <t>1.9-8</t>
  </si>
  <si>
    <t>Смена отдельных уч-ков трубопров.Ø до 40мм</t>
  </si>
  <si>
    <t>1.9-9</t>
  </si>
  <si>
    <t>Смена отдельных уч-ков трубопров. Ø до 50мм</t>
  </si>
  <si>
    <t>1.9-10</t>
  </si>
  <si>
    <t>Смена кранов двойной регулировки Ø 20мм, проходных вентилей или обратных клапанов Ø до 50мм</t>
  </si>
  <si>
    <t>1.9-11</t>
  </si>
  <si>
    <t>Смена кронштейнов</t>
  </si>
  <si>
    <t>1.9-12</t>
  </si>
  <si>
    <t>Смена радиаторных пробок</t>
  </si>
  <si>
    <t>1.9-13</t>
  </si>
  <si>
    <t>Смена манометра или термометра</t>
  </si>
  <si>
    <t>1.9-15</t>
  </si>
  <si>
    <t>Ремонт (ревизия и притирка) пробковых кранов</t>
  </si>
  <si>
    <t>1.9-16</t>
  </si>
  <si>
    <t>Ремонт (ревизия и притирка) вентильных  кранов</t>
  </si>
  <si>
    <t>1.9-17</t>
  </si>
  <si>
    <t>Перегруппировка секций старого радиатора до 7 секций или замена его средних секций</t>
  </si>
  <si>
    <t>секц.</t>
  </si>
  <si>
    <t>1.9-17.1</t>
  </si>
  <si>
    <t>Добавлять на каждую последующую секцию, но не более 0,45 чел.-час.</t>
  </si>
  <si>
    <t>1.9-18</t>
  </si>
  <si>
    <t>Добавление крайней секции к радиатору</t>
  </si>
  <si>
    <t>1.9-19</t>
  </si>
  <si>
    <t>Снятие крайних секций радиатора</t>
  </si>
  <si>
    <t>1.9-20</t>
  </si>
  <si>
    <t>Прочистка и промывка радиаторов на месте до 7 секций в группе</t>
  </si>
  <si>
    <t>1.9-21</t>
  </si>
  <si>
    <t xml:space="preserve">Прочистка и промывка радиат. на месте свыше 7секций в группе </t>
  </si>
  <si>
    <t>1.9-23</t>
  </si>
  <si>
    <t>Отсоединение и снятие с места радиатора до 7секций</t>
  </si>
  <si>
    <t>1.9-24</t>
  </si>
  <si>
    <t>Отсоединениеи снятие с места радиатора св. 7секций</t>
  </si>
  <si>
    <t>1.9-25</t>
  </si>
  <si>
    <t>Разборка стальных трубопроводов Ø до32мм</t>
  </si>
  <si>
    <t>1.9-26</t>
  </si>
  <si>
    <t>Разборка стальных трубопр.Ø до 50мм  сваркой</t>
  </si>
  <si>
    <t>1.9-27</t>
  </si>
  <si>
    <t>Разборка стальных трубопроводов Ø до50мм</t>
  </si>
  <si>
    <t>1.9-28</t>
  </si>
  <si>
    <t>Установка микровоздушников на отопительных приборах</t>
  </si>
  <si>
    <t>кран</t>
  </si>
  <si>
    <t>1.9-29</t>
  </si>
  <si>
    <t>Замена микровоздушников на отопительных приборах</t>
  </si>
  <si>
    <t>1.9-30</t>
  </si>
  <si>
    <t>Смена отопительного прибора</t>
  </si>
  <si>
    <t>1.9-31</t>
  </si>
  <si>
    <t>Смена участков трубопроводов отопления, холодного и горячего водоснабжения различной длины до 10 м при образовании в них течи с примением сварки</t>
  </si>
  <si>
    <t>2.9-32</t>
  </si>
  <si>
    <t>Снятие водогрейных колонок</t>
  </si>
  <si>
    <t>колонка</t>
  </si>
  <si>
    <t>2.9-33</t>
  </si>
  <si>
    <t>Установка водогрейных колонок</t>
  </si>
  <si>
    <t>к-т</t>
  </si>
  <si>
    <t>ВОДОПРОВОД  И  КАНАЛИЗАЦИЯ</t>
  </si>
  <si>
    <t>1.10-1</t>
  </si>
  <si>
    <t>Смена участка водопроводных труб Ø15мм</t>
  </si>
  <si>
    <t>1.10-2</t>
  </si>
  <si>
    <t>Смена участка водопроводных труб Ø20мм</t>
  </si>
  <si>
    <t>1.10-3</t>
  </si>
  <si>
    <t>Смена участка водопроводных труб Ø25мм</t>
  </si>
  <si>
    <t>1.10-4</t>
  </si>
  <si>
    <t>Смена участка водопроводных труб Ø32мм</t>
  </si>
  <si>
    <t>1.10-5</t>
  </si>
  <si>
    <t>Смена участка водопроводных труб Ø50мм</t>
  </si>
  <si>
    <t>1.10-6</t>
  </si>
  <si>
    <t>Смена участка водопроводных труб Ø50-100мм</t>
  </si>
  <si>
    <t>1.10-7</t>
  </si>
  <si>
    <t>Монтаж трубопр.водоснабж.из медных труб 15мм</t>
  </si>
  <si>
    <t>1.10-8</t>
  </si>
  <si>
    <t>Монтаж трубопр.водоснабж.из мет.-пласт. труб 15мм</t>
  </si>
  <si>
    <t>1.10-9</t>
  </si>
  <si>
    <t>Демонтаж трубопров.из медных труб Ø15мм</t>
  </si>
  <si>
    <t>1.10-10</t>
  </si>
  <si>
    <t>Замена участка канализ. трубопр. на пластмассовый</t>
  </si>
  <si>
    <t>1.10-11</t>
  </si>
  <si>
    <t>Смена пластмассовых канализационных труб</t>
  </si>
  <si>
    <t>1.10-12</t>
  </si>
  <si>
    <t>Смена вентилей на стояках водоснабжения</t>
  </si>
  <si>
    <t>1.10-13</t>
  </si>
  <si>
    <t>Ремонт вентиля</t>
  </si>
  <si>
    <t>1.10-14</t>
  </si>
  <si>
    <t>Отключение воды по стояку (5 эт.), спуск воды из стояка и его наполнение водой, включение</t>
  </si>
  <si>
    <t>стояк</t>
  </si>
  <si>
    <t>1.10-15</t>
  </si>
  <si>
    <t>Отключение воды по стояку (9 эт.),спуск воды из стояка и его наполнение водой, включение</t>
  </si>
  <si>
    <t>1.10-16</t>
  </si>
  <si>
    <t>Отключение воды по стояку (12 эт. и выше), спуск воды из стояка и его наполнение водой, включение</t>
  </si>
  <si>
    <t>1.10-17</t>
  </si>
  <si>
    <t>Слитие стояка холодной воды</t>
  </si>
  <si>
    <t>1.10-18</t>
  </si>
  <si>
    <t>Слитие стояка горячей воды</t>
  </si>
  <si>
    <t>1.10-19</t>
  </si>
  <si>
    <t>Зачеканка трубопроводов внутр.канализации</t>
  </si>
  <si>
    <t>растр</t>
  </si>
  <si>
    <t>1.10-20</t>
  </si>
  <si>
    <t>Смена отдельн.уч-ков чугун канализ. труб Ø 50мм</t>
  </si>
  <si>
    <t>1.10-21</t>
  </si>
  <si>
    <t>Смена отдельн.уч-ков чугун канализ. Труб Ø 100мм</t>
  </si>
  <si>
    <t>1.10-22</t>
  </si>
  <si>
    <t>Смена отдельн.уч-ков чугун.канализ.труб Ø150 мм</t>
  </si>
  <si>
    <t>1.10-23</t>
  </si>
  <si>
    <t>Смена фаянсового унитаза</t>
  </si>
  <si>
    <t>1.10-24</t>
  </si>
  <si>
    <t>Смена фаянсового умывальника</t>
  </si>
  <si>
    <t>1.10-25</t>
  </si>
  <si>
    <t>Смена раковины</t>
  </si>
  <si>
    <t>1.10-26</t>
  </si>
  <si>
    <t>Смена мойки на одно отделение</t>
  </si>
  <si>
    <t>1.10-27</t>
  </si>
  <si>
    <t>Смена мойки на два отделения</t>
  </si>
  <si>
    <t>1.10-28</t>
  </si>
  <si>
    <t>Смена ванны любой модели</t>
  </si>
  <si>
    <t>1.10-29</t>
  </si>
  <si>
    <t>Смена сиденья к унитазу</t>
  </si>
  <si>
    <t>1.10-30</t>
  </si>
  <si>
    <t>Смена манжеты к унитазу</t>
  </si>
  <si>
    <t>1.10-31</t>
  </si>
  <si>
    <t>Смена смывной трубы с манжетой</t>
  </si>
  <si>
    <t>1.10-32</t>
  </si>
  <si>
    <t>Смена держки к смывному бачку</t>
  </si>
  <si>
    <t>1.10-33</t>
  </si>
  <si>
    <t>Смена смывного чугунного или фаянсового бачка</t>
  </si>
  <si>
    <t>1.10-34</t>
  </si>
  <si>
    <t>Смена трапа</t>
  </si>
  <si>
    <t>1.10-35</t>
  </si>
  <si>
    <t>Смена сифона к санитарному прибору</t>
  </si>
  <si>
    <t>1.10-36</t>
  </si>
  <si>
    <t>Смена кронштейнов под санитарные приборы</t>
  </si>
  <si>
    <t>1.10-37</t>
  </si>
  <si>
    <t>Смена смесителя настенного</t>
  </si>
  <si>
    <t>1.10-38</t>
  </si>
  <si>
    <t>Смена смесителя настольного</t>
  </si>
  <si>
    <t>1.10-39</t>
  </si>
  <si>
    <t>Смена смесителя для ванны</t>
  </si>
  <si>
    <t>1.10-40</t>
  </si>
  <si>
    <t>Смена водоразборных кранов</t>
  </si>
  <si>
    <t>1.10-41</t>
  </si>
  <si>
    <t>Ремонт смывного бачка с регулировкой на месте со сменой клапана поплавкового</t>
  </si>
  <si>
    <t>1.10-42</t>
  </si>
  <si>
    <t>Ремонт смывного бачка с регулировкой на месте со сменой дет.из резины, клапана поплавкового</t>
  </si>
  <si>
    <t>1.10-43</t>
  </si>
  <si>
    <t>Регулировка смывного бачка без ремонта</t>
  </si>
  <si>
    <t>1.10-44</t>
  </si>
  <si>
    <t>Снятие фаянсового прибора</t>
  </si>
  <si>
    <t>1.10-45</t>
  </si>
  <si>
    <t>Снятие смывного бачка</t>
  </si>
  <si>
    <t>1.10-46</t>
  </si>
  <si>
    <t>Снятие смывной трубы</t>
  </si>
  <si>
    <t>1.10-47</t>
  </si>
  <si>
    <t>Снятие умывальника , мойки, раковины</t>
  </si>
  <si>
    <t>1.10-48</t>
  </si>
  <si>
    <t>Прочистка трубопроводов внутренней канализации</t>
  </si>
  <si>
    <t>1.10-49</t>
  </si>
  <si>
    <t>Смена вентиля старого образца на вентиль др.образ</t>
  </si>
  <si>
    <t>1.10-50</t>
  </si>
  <si>
    <t>Смена прокладки для кранов, душа, бачка унитаза</t>
  </si>
  <si>
    <t>1.10-51</t>
  </si>
  <si>
    <t>Смена головки вентиля</t>
  </si>
  <si>
    <t>1.10-52</t>
  </si>
  <si>
    <t>Установка приборов учета воды и фильтров к ним</t>
  </si>
  <si>
    <t>1.10-53</t>
  </si>
  <si>
    <t>Смена приборов учета воды и фильтров к ним</t>
  </si>
  <si>
    <t>1.10-54</t>
  </si>
  <si>
    <t>Смена сифона в ванной</t>
  </si>
  <si>
    <t>1.10-55</t>
  </si>
  <si>
    <t>Замена гибкой подводки к санитарному прибору</t>
  </si>
  <si>
    <t>1.10-56</t>
  </si>
  <si>
    <t>Установка гибкой подводки к санитарному прибору</t>
  </si>
  <si>
    <t>1.10-57</t>
  </si>
  <si>
    <t>Замена душевой кабины и поддона</t>
  </si>
  <si>
    <t>1.10-58</t>
  </si>
  <si>
    <t>Установка душевой кабины и поддона</t>
  </si>
  <si>
    <t>1.10-59</t>
  </si>
  <si>
    <t>Замена унитаза с высоко расположенным бачком на унитаз "Компакт"</t>
  </si>
  <si>
    <t>1.10-60</t>
  </si>
  <si>
    <t>Замена смесителя с душевой сеткой</t>
  </si>
  <si>
    <t>1.10-61</t>
  </si>
  <si>
    <t>Смена обвязки для ванны</t>
  </si>
  <si>
    <t>1.10-62</t>
  </si>
  <si>
    <t>Установка тумбы под мойку</t>
  </si>
  <si>
    <t>1.10-63</t>
  </si>
  <si>
    <t>Смена шланга ПВХ для смесителя</t>
  </si>
  <si>
    <t>1.10-64</t>
  </si>
  <si>
    <t>Смена головки смесителя</t>
  </si>
  <si>
    <t>1.10-65</t>
  </si>
  <si>
    <t>Укрепление унитаза</t>
  </si>
  <si>
    <t>1.10-66</t>
  </si>
  <si>
    <t>Смена трубы излива на смесителе</t>
  </si>
  <si>
    <t>1.10-67</t>
  </si>
  <si>
    <t>Ремонт смесителя</t>
  </si>
  <si>
    <t>1.10-68</t>
  </si>
  <si>
    <t>Установка фильтров на подводке и санитарных приборах</t>
  </si>
  <si>
    <t>1.10-69</t>
  </si>
  <si>
    <t>Прочистка фильтров на подводке в с/тех. приборах</t>
  </si>
  <si>
    <t>1.10-70</t>
  </si>
  <si>
    <t>Установка заглушек</t>
  </si>
  <si>
    <t>1.10-71</t>
  </si>
  <si>
    <t>Установка кронштейна под санитарный прибор</t>
  </si>
  <si>
    <t>1.10-72</t>
  </si>
  <si>
    <t>Установка умывальника с креплением к стене болтами</t>
  </si>
  <si>
    <t>1.10-73</t>
  </si>
  <si>
    <t>Смена сальникового кольца смесителя</t>
  </si>
  <si>
    <t>1.10-74</t>
  </si>
  <si>
    <t>Смена унитаза типа "Компакт"</t>
  </si>
  <si>
    <t>1.10-75</t>
  </si>
  <si>
    <t>Смена чугун.труб канализации Ø50мм</t>
  </si>
  <si>
    <t>стык</t>
  </si>
  <si>
    <t>1.10-76</t>
  </si>
  <si>
    <t>Установка шарового крана Ø до 20 мм</t>
  </si>
  <si>
    <t>1.10-77</t>
  </si>
  <si>
    <t>Установка шарового крана Ø св. 20 мм</t>
  </si>
  <si>
    <t>1.10-78</t>
  </si>
  <si>
    <t>Установка шарового крана Ø св. 50 мм до 100 мм</t>
  </si>
  <si>
    <t>1.10-79</t>
  </si>
  <si>
    <t>Смена водоразборного шарового крана Ø до 20 мм</t>
  </si>
  <si>
    <t>1.10-80</t>
  </si>
  <si>
    <t>Смена водоразборного шарового крана Øдо 20-50мм</t>
  </si>
  <si>
    <t>1.10-81</t>
  </si>
  <si>
    <t>Смена водоразборного шарового крана Øдо 100мм</t>
  </si>
  <si>
    <t>1.10-82</t>
  </si>
  <si>
    <t>Установка биде</t>
  </si>
  <si>
    <t>1.10-83</t>
  </si>
  <si>
    <t>Смена биде</t>
  </si>
  <si>
    <t>1.10-84</t>
  </si>
  <si>
    <t>Смена выпуска ванны</t>
  </si>
  <si>
    <t>1.10-85</t>
  </si>
  <si>
    <t>Смена полотенцесушителя</t>
  </si>
  <si>
    <t>1.10-86</t>
  </si>
  <si>
    <t>Установка пьедестала под умывальник</t>
  </si>
  <si>
    <t>1.10-87</t>
  </si>
  <si>
    <t>Прочистка засора унитаза со снятием прибора</t>
  </si>
  <si>
    <t>1.10-88</t>
  </si>
  <si>
    <t>Прочистка засора унитаза без снятия прибора</t>
  </si>
  <si>
    <t>1.10-89</t>
  </si>
  <si>
    <t>Прочистка засора сифона и выпуска</t>
  </si>
  <si>
    <t>1.10-90</t>
  </si>
  <si>
    <t>Установка импортного унитаза со снятием старого</t>
  </si>
  <si>
    <t>1.10-91</t>
  </si>
  <si>
    <t xml:space="preserve">Установка импортного смесителя для ванны </t>
  </si>
  <si>
    <t>1.10-92</t>
  </si>
  <si>
    <t xml:space="preserve">Установка импортного смесителя в кухне </t>
  </si>
  <si>
    <t>1.10-93</t>
  </si>
  <si>
    <t>Установка импортной ванны со снятием старой</t>
  </si>
  <si>
    <t>1.10-94</t>
  </si>
  <si>
    <t>Установка имп.полотенцесушит. со снятием старого</t>
  </si>
  <si>
    <t>1.10-95</t>
  </si>
  <si>
    <t>Установка импортного бачка со снятием старого</t>
  </si>
  <si>
    <t>1.10-96</t>
  </si>
  <si>
    <t>Подключение стиральной машины к водопроводу и канализации</t>
  </si>
  <si>
    <t>1.10-97</t>
  </si>
  <si>
    <t>Смена эллипсной резины</t>
  </si>
  <si>
    <t>1.10-98</t>
  </si>
  <si>
    <t>Набивка сальника в вентиле</t>
  </si>
  <si>
    <t>2.10-104</t>
  </si>
  <si>
    <t>Сварка п/этиленовых труб</t>
  </si>
  <si>
    <t>2.10-108</t>
  </si>
  <si>
    <t>Разборка трубопровода из чугунных канализационных труб диаметром</t>
  </si>
  <si>
    <t>2.10-108.1</t>
  </si>
  <si>
    <t xml:space="preserve"> - 50 мм</t>
  </si>
  <si>
    <t>2.10-108.2</t>
  </si>
  <si>
    <t xml:space="preserve"> - 100 мм</t>
  </si>
  <si>
    <t>2.10-108.3</t>
  </si>
  <si>
    <t xml:space="preserve"> - 150 мм</t>
  </si>
  <si>
    <t>2.10-109</t>
  </si>
  <si>
    <t>Разборка трубопровода из керамических канализационных труб диаметром</t>
  </si>
  <si>
    <t>2.10-109.1</t>
  </si>
  <si>
    <t>2.10-109.2</t>
  </si>
  <si>
    <t xml:space="preserve"> - 200 мм</t>
  </si>
  <si>
    <t>2.10-110</t>
  </si>
  <si>
    <t>Разборка трубопровода из асбестоцементных канализационных труб диаметром</t>
  </si>
  <si>
    <t>2.10-110.1</t>
  </si>
  <si>
    <t>2.10-110.2</t>
  </si>
  <si>
    <t>2.10-111</t>
  </si>
  <si>
    <t>Разборка трубопровода из асбестоцементных водопроводных труб диаметром</t>
  </si>
  <si>
    <t>2.10-111.1</t>
  </si>
  <si>
    <t>2.10-111.2</t>
  </si>
  <si>
    <t>2.10-121</t>
  </si>
  <si>
    <t>Замена вентиля</t>
  </si>
  <si>
    <t>2.10-121.1</t>
  </si>
  <si>
    <t xml:space="preserve"> - диам.15</t>
  </si>
  <si>
    <t>2.10-121.2</t>
  </si>
  <si>
    <t xml:space="preserve"> - диам.20</t>
  </si>
  <si>
    <t>2.10-121.3</t>
  </si>
  <si>
    <t xml:space="preserve"> - диам.25</t>
  </si>
  <si>
    <t>2.10-121.4</t>
  </si>
  <si>
    <t xml:space="preserve"> - диам.32</t>
  </si>
  <si>
    <t>2.10-121.5</t>
  </si>
  <si>
    <t xml:space="preserve"> - диам.50</t>
  </si>
  <si>
    <t>2.10-124</t>
  </si>
  <si>
    <t>2.10-124.1</t>
  </si>
  <si>
    <t>2.10-124.2</t>
  </si>
  <si>
    <t>2.10-124.3</t>
  </si>
  <si>
    <t>2.10-124.4</t>
  </si>
  <si>
    <t>2.10-126</t>
  </si>
  <si>
    <t>Закрытие или открытие вентиля на сети</t>
  </si>
  <si>
    <t>2.10-126.1</t>
  </si>
  <si>
    <t>2.10-126.2</t>
  </si>
  <si>
    <t>2.10-126.3</t>
  </si>
  <si>
    <t>2.10-127</t>
  </si>
  <si>
    <t>Врезка стального штуцера в водопроводную сеть диаметром:</t>
  </si>
  <si>
    <t>2.10-127.1</t>
  </si>
  <si>
    <t xml:space="preserve"> - до 50 мм</t>
  </si>
  <si>
    <t>врезка</t>
  </si>
  <si>
    <t>2.10-127.2</t>
  </si>
  <si>
    <t xml:space="preserve"> - до 80 мм</t>
  </si>
  <si>
    <t>2.10-127.3</t>
  </si>
  <si>
    <t xml:space="preserve"> - до 100 мм</t>
  </si>
  <si>
    <t>2.10-127.4</t>
  </si>
  <si>
    <t xml:space="preserve"> - до 150 мм</t>
  </si>
  <si>
    <t>2.10-128</t>
  </si>
  <si>
    <t>Врезка трубопровода в водопроводную сеть с установкой вентиля (задвижки) диаметром:</t>
  </si>
  <si>
    <t>2.10-128.1</t>
  </si>
  <si>
    <t xml:space="preserve"> - до 25 мм</t>
  </si>
  <si>
    <t>2.10-128.2</t>
  </si>
  <si>
    <t xml:space="preserve"> - до 32 мм</t>
  </si>
  <si>
    <t>2.10-128.3</t>
  </si>
  <si>
    <t>2.10-128.4</t>
  </si>
  <si>
    <t>2.10-128.5</t>
  </si>
  <si>
    <t>2.10-128.6</t>
  </si>
  <si>
    <t>2.10-129</t>
  </si>
  <si>
    <t>Врезка трубопровода в действующую канализационную сеть из чугунных труб диаметром:</t>
  </si>
  <si>
    <t>2.10-129.1</t>
  </si>
  <si>
    <t>2.10-129.2</t>
  </si>
  <si>
    <t>2.10-129.3</t>
  </si>
  <si>
    <t>2.10-130</t>
  </si>
  <si>
    <t>Врезка трубопровода в действующую водопровод. сеть из  труб ПВХ диаметром до:</t>
  </si>
  <si>
    <t>2.10-130.1</t>
  </si>
  <si>
    <t xml:space="preserve"> - до 15 мм</t>
  </si>
  <si>
    <t>2.10-130.2</t>
  </si>
  <si>
    <t>2.10-130.3</t>
  </si>
  <si>
    <t>2.10-130.4</t>
  </si>
  <si>
    <t xml:space="preserve"> - до 40 мм</t>
  </si>
  <si>
    <t>2.10-130.5</t>
  </si>
  <si>
    <t>2.10-131</t>
  </si>
  <si>
    <t>Врезка трубопровода в действующую  канализационную сеть из  труб ПВХ диаметром:</t>
  </si>
  <si>
    <t>2.10-131.1</t>
  </si>
  <si>
    <t>2.10-131.2</t>
  </si>
  <si>
    <t>2.10-132</t>
  </si>
  <si>
    <t>Врезка трубопровода в действующую водопроводную сеть из стальных труб диматером до:</t>
  </si>
  <si>
    <t>2.10-132.1</t>
  </si>
  <si>
    <t>2.10-132.2</t>
  </si>
  <si>
    <t>2.10-132.3</t>
  </si>
  <si>
    <t>2.10-132.4</t>
  </si>
  <si>
    <t>2.10-133</t>
  </si>
  <si>
    <t>Установка хомута на поврежденном трубопроводе из стальных или пластмассовых труб диаметром:</t>
  </si>
  <si>
    <t>2.10-133.1</t>
  </si>
  <si>
    <t>2.10-133.2</t>
  </si>
  <si>
    <t xml:space="preserve"> - до 63 мм</t>
  </si>
  <si>
    <t>2.10-133.3</t>
  </si>
  <si>
    <t>2.10-134</t>
  </si>
  <si>
    <t>Изготовление хомута ремонтного диаметром:</t>
  </si>
  <si>
    <t>2.10-134.1</t>
  </si>
  <si>
    <t xml:space="preserve"> - до 20 мм</t>
  </si>
  <si>
    <t>2.10-134.2</t>
  </si>
  <si>
    <t>2.10-134.3</t>
  </si>
  <si>
    <t>2.10-134.4</t>
  </si>
  <si>
    <t>2.10-136</t>
  </si>
  <si>
    <t>Прочистка и промывка чугунных сифонов</t>
  </si>
  <si>
    <t>2.10-137</t>
  </si>
  <si>
    <t>Прочистка и промывка пластмассовых сифонов</t>
  </si>
  <si>
    <t>2.10-147</t>
  </si>
  <si>
    <t>Зачеканка стыков диметром:</t>
  </si>
  <si>
    <t>2.10-147.1</t>
  </si>
  <si>
    <t>2.10-147.2</t>
  </si>
  <si>
    <t>2.10-148</t>
  </si>
  <si>
    <t>Установка заглушек диаметром:</t>
  </si>
  <si>
    <t>2.10-148.1</t>
  </si>
  <si>
    <t>2.10-148.2</t>
  </si>
  <si>
    <t>2.10-148.3</t>
  </si>
  <si>
    <t>2.10-149</t>
  </si>
  <si>
    <t>Замена фасонных частей диам до 50 мм</t>
  </si>
  <si>
    <t>2.10-150</t>
  </si>
  <si>
    <t>Гидравлическое испытание безнапорных трубопров. системы водоотведения</t>
  </si>
  <si>
    <t>2.10-151</t>
  </si>
  <si>
    <t>Гидравлическое испытание системы внутреннего водопровода (прием опрессовки)</t>
  </si>
  <si>
    <t>2.10-152</t>
  </si>
  <si>
    <t>Установка фаянсового унитаза "Компакт " с бачком</t>
  </si>
  <si>
    <t>2.10-153</t>
  </si>
  <si>
    <t>Установка раковины</t>
  </si>
  <si>
    <t>2.10-155</t>
  </si>
  <si>
    <t>Устранение течи из соединения гибкой подводки</t>
  </si>
  <si>
    <t>2.10-156</t>
  </si>
  <si>
    <t>Установка смесителя для ванны</t>
  </si>
  <si>
    <t>2.10-157</t>
  </si>
  <si>
    <t xml:space="preserve">Установка креплений для внутренних трубопроводов  </t>
  </si>
  <si>
    <t>2.10-158</t>
  </si>
  <si>
    <t xml:space="preserve">Установка креплений для умывальников, моек  </t>
  </si>
  <si>
    <t>2.10-159</t>
  </si>
  <si>
    <t>Резка труб диаметром:</t>
  </si>
  <si>
    <t>2.10-159.1</t>
  </si>
  <si>
    <t>резка</t>
  </si>
  <si>
    <t>2.10-159.2</t>
  </si>
  <si>
    <t>2.10-159.3</t>
  </si>
  <si>
    <t>2.10-160</t>
  </si>
  <si>
    <t>Сварка труб встык диаметром:</t>
  </si>
  <si>
    <t>2.10-160.1</t>
  </si>
  <si>
    <t>2.10-160.2</t>
  </si>
  <si>
    <t>2.10-161</t>
  </si>
  <si>
    <t>Нарезка внешней резьбы на трубах диаметром:</t>
  </si>
  <si>
    <t>2.10-161.1</t>
  </si>
  <si>
    <t>конец</t>
  </si>
  <si>
    <t>2.10-161.2</t>
  </si>
  <si>
    <t>2.10-161.3</t>
  </si>
  <si>
    <t>2.10-162</t>
  </si>
  <si>
    <t>Гнутье трубы диаметром:</t>
  </si>
  <si>
    <t>2.10-162.1</t>
  </si>
  <si>
    <t>изгиб</t>
  </si>
  <si>
    <t>2.10-162.2</t>
  </si>
  <si>
    <t>2.10-162.3</t>
  </si>
  <si>
    <t>2.10-163</t>
  </si>
  <si>
    <t>Приварка фланцев диаметром:</t>
  </si>
  <si>
    <t>2.10-163.1</t>
  </si>
  <si>
    <t>2.10-163.2</t>
  </si>
  <si>
    <t>2.10-164</t>
  </si>
  <si>
    <t>Приварка отводов диаметром:</t>
  </si>
  <si>
    <t>2.10-164.1</t>
  </si>
  <si>
    <t>отвод</t>
  </si>
  <si>
    <t>2.10-164.2</t>
  </si>
  <si>
    <t>2.10-165</t>
  </si>
  <si>
    <t>Установка накладной муфты диаметром:</t>
  </si>
  <si>
    <t>2.10-165.1</t>
  </si>
  <si>
    <t>муфта</t>
  </si>
  <si>
    <t>2.10-165.2</t>
  </si>
  <si>
    <t>2.10-166</t>
  </si>
  <si>
    <t>Установка полиэтиленовых фасонных частей на сварке: отвод, колено патрубок, переход</t>
  </si>
  <si>
    <t>2.10-166.1</t>
  </si>
  <si>
    <t>2.10-166.2</t>
  </si>
  <si>
    <t>2.10-166.3</t>
  </si>
  <si>
    <t xml:space="preserve"> - диам.100</t>
  </si>
  <si>
    <t>Тройник</t>
  </si>
  <si>
    <t>2.10-166.4</t>
  </si>
  <si>
    <t>2.10-166.5</t>
  </si>
  <si>
    <t>2.10-166.6</t>
  </si>
  <si>
    <t>Крестовина</t>
  </si>
  <si>
    <t>2.10-166.7</t>
  </si>
  <si>
    <t>2.10-166.8</t>
  </si>
  <si>
    <t>2.10-166.9</t>
  </si>
  <si>
    <t>2.10-190</t>
  </si>
  <si>
    <t>Ликвидация повреждения сети водопровода: заваривание свищей</t>
  </si>
  <si>
    <t>свищ</t>
  </si>
  <si>
    <t>3.10-193</t>
  </si>
  <si>
    <t>Снятие ванны</t>
  </si>
  <si>
    <t>3.10-194</t>
  </si>
  <si>
    <t>Установка ванны</t>
  </si>
  <si>
    <t>3.10-195</t>
  </si>
  <si>
    <t>Установка фаянсового унитаза</t>
  </si>
  <si>
    <t>3.10-196</t>
  </si>
  <si>
    <t>Снятие унитаза типа "Компакт"</t>
  </si>
  <si>
    <t>3.10-197</t>
  </si>
  <si>
    <t>Установка смесителя настенного для умывальников, моек или раковин</t>
  </si>
  <si>
    <t>3.10-198</t>
  </si>
  <si>
    <t>Установка смесителя настольного для умывальников, моек или раковин</t>
  </si>
  <si>
    <t>3.10-199</t>
  </si>
  <si>
    <t>Снятие смесителя настенного для умывальников, моек или раковин</t>
  </si>
  <si>
    <t>3.10-200</t>
  </si>
  <si>
    <t>Снятие смесителя настольного для умывальников, моек или раковин</t>
  </si>
  <si>
    <t>3.10-201</t>
  </si>
  <si>
    <t>Снятие смесителя для ванны</t>
  </si>
  <si>
    <t>3.10-202</t>
  </si>
  <si>
    <t>Снятие полотенцесушителя</t>
  </si>
  <si>
    <t>3.10-203</t>
  </si>
  <si>
    <t>Установка полотенцесушителя</t>
  </si>
  <si>
    <t>3.10-204</t>
  </si>
  <si>
    <t>Снятие сифона</t>
  </si>
  <si>
    <t>3.10-205</t>
  </si>
  <si>
    <t xml:space="preserve">Установка умывальника из искусственного камня </t>
  </si>
  <si>
    <t>3.10-206</t>
  </si>
  <si>
    <t>Установка мойки на одно отделение</t>
  </si>
  <si>
    <t>3.10-207</t>
  </si>
  <si>
    <t>Установка мойки на два отделения</t>
  </si>
  <si>
    <t>3.10-208</t>
  </si>
  <si>
    <t>Снятие смесителя с душевой сеткой</t>
  </si>
  <si>
    <t>3.10-209</t>
  </si>
  <si>
    <t>Снятие вентильной головки</t>
  </si>
  <si>
    <t>3.10-210</t>
  </si>
  <si>
    <t>Прочистка душевой сетки</t>
  </si>
  <si>
    <t>3.10-211</t>
  </si>
  <si>
    <t>Прочистка сеточки на трубе излива смесителя</t>
  </si>
  <si>
    <t>3.10-212</t>
  </si>
  <si>
    <t>Демонтаж трубопроводов водоснабжения из водогазопроводных труб диаметром до 32 мм</t>
  </si>
  <si>
    <t>3.10-213</t>
  </si>
  <si>
    <t>Смена подводки, стояков ХГВ из труб водогазопроводных на полипропиленовые диаметром:</t>
  </si>
  <si>
    <t>3.10-213.1</t>
  </si>
  <si>
    <t>3.10-213.2</t>
  </si>
  <si>
    <t>3.10-213.3</t>
  </si>
  <si>
    <t>3.10-213.4</t>
  </si>
  <si>
    <t>3.10-214</t>
  </si>
  <si>
    <t>Прокладка труб из полипропилена диаметром</t>
  </si>
  <si>
    <t>3.10-214.1</t>
  </si>
  <si>
    <t xml:space="preserve"> - 15 мм</t>
  </si>
  <si>
    <t>3.10-214.2</t>
  </si>
  <si>
    <t xml:space="preserve"> - 20 мм</t>
  </si>
  <si>
    <t>3.10-214.3</t>
  </si>
  <si>
    <t xml:space="preserve"> - 25 мм</t>
  </si>
  <si>
    <t>3.10-214.4</t>
  </si>
  <si>
    <t xml:space="preserve"> - 32 мм</t>
  </si>
  <si>
    <t>3.10-214.5</t>
  </si>
  <si>
    <t>3.10-215</t>
  </si>
  <si>
    <t>Прокладка наружного трубопровода из полиэтиленовых труб диаметром:</t>
  </si>
  <si>
    <t>3.10-215.1</t>
  </si>
  <si>
    <t>3.10-215.2</t>
  </si>
  <si>
    <t>3.10-215.3</t>
  </si>
  <si>
    <t>3.10-215.5</t>
  </si>
  <si>
    <t xml:space="preserve"> - 40 мм</t>
  </si>
  <si>
    <t>3.10-216</t>
  </si>
  <si>
    <t>Смена сгонов при диаметре трубопроводов</t>
  </si>
  <si>
    <t>3.10-216.1</t>
  </si>
  <si>
    <t>3.10-216.2</t>
  </si>
  <si>
    <t>3.10-216.3</t>
  </si>
  <si>
    <t>3.10-225</t>
  </si>
  <si>
    <t>Врезка трубопровода в действующую водопроводную сеть из полиэтиленовых труб диаметром:</t>
  </si>
  <si>
    <t>3.10-225.1</t>
  </si>
  <si>
    <t>3.10-225.2</t>
  </si>
  <si>
    <t>3.10-225.3</t>
  </si>
  <si>
    <t>3.10-225.4</t>
  </si>
  <si>
    <t>3.10-225.5</t>
  </si>
  <si>
    <t>3.10-226</t>
  </si>
  <si>
    <t>Установка индивидуальных приборов учета воды с использованием металлопластиковых труб на резьбовых соединениях</t>
  </si>
  <si>
    <t>3.10-227</t>
  </si>
  <si>
    <t>Установка индивидуальных приборов учета воды с использованием полипропиленовых труб на резьбовых соединениях</t>
  </si>
  <si>
    <t>3.10-228</t>
  </si>
  <si>
    <t>Установка индивидуальных приборов учета воды с использованием шлангов в гибкой оплетке</t>
  </si>
  <si>
    <t>3.10-229</t>
  </si>
  <si>
    <t>Штробление посадочного места под металлопластиковую (полипропиленовую) трубу в бетонных стенах механическим способом</t>
  </si>
  <si>
    <t>3.10-230</t>
  </si>
  <si>
    <t>Прокладка по штробе металлопластиковой (полипропиленовой) трубы</t>
  </si>
  <si>
    <t>3.10-231</t>
  </si>
  <si>
    <t>Смена полотенцесушителя с присоединением к металлопластиковой (полипропиленовой) трубе</t>
  </si>
  <si>
    <t>4.10-232</t>
  </si>
  <si>
    <t>Смена фильтра на подводке диаметром 15 мм к сантехническим приборам</t>
  </si>
  <si>
    <t>фильтр</t>
  </si>
  <si>
    <t>4.10-233</t>
  </si>
  <si>
    <t>Установка смывного бачка</t>
  </si>
  <si>
    <t>бачок</t>
  </si>
  <si>
    <t>4.10-234</t>
  </si>
  <si>
    <t>Установка сифона к санитарному прибору</t>
  </si>
  <si>
    <t>сифон</t>
  </si>
  <si>
    <t>4.10-235</t>
  </si>
  <si>
    <t>Прочистка фильтров на стиральной машине</t>
  </si>
  <si>
    <t>4.10-236</t>
  </si>
  <si>
    <t>Смена картриджа в смесителе</t>
  </si>
  <si>
    <t>4.10-237</t>
  </si>
  <si>
    <t>Установка сгонов при диаметре трубопровода:</t>
  </si>
  <si>
    <t>4.10-237.1</t>
  </si>
  <si>
    <t>сгон</t>
  </si>
  <si>
    <t>4.10-237.2</t>
  </si>
  <si>
    <t>4.10-237.3</t>
  </si>
  <si>
    <t>4.10-238</t>
  </si>
  <si>
    <t>Перепаковка соединительных частей полотенцесушителя</t>
  </si>
  <si>
    <t>полотенцесушитель</t>
  </si>
  <si>
    <t>4.10-239</t>
  </si>
  <si>
    <t>Перепаковка соединительных частей сифона</t>
  </si>
  <si>
    <t>тарифов на ремонтно-строительные работы (электромонтажные)</t>
  </si>
  <si>
    <t>по заказам физических лиц</t>
  </si>
  <si>
    <t>1.11-1</t>
  </si>
  <si>
    <t>Установка электрического звонка и кнопки с прокладкой проводов</t>
  </si>
  <si>
    <t>звонок</t>
  </si>
  <si>
    <t>1.11-2</t>
  </si>
  <si>
    <t>Установка электрического звонка  без прокладки проводов</t>
  </si>
  <si>
    <t>1.11-3</t>
  </si>
  <si>
    <t>Установка выключателя, переключателя или штепсельной розетки для открытой проводки</t>
  </si>
  <si>
    <t>1.11-4</t>
  </si>
  <si>
    <t>Установка выключателя, переключателя или штепсельной розетки при скрытой проводке</t>
  </si>
  <si>
    <t>1.11-5</t>
  </si>
  <si>
    <t>Установка потолочного патрона</t>
  </si>
  <si>
    <t>1.11-6</t>
  </si>
  <si>
    <t>Установка настенного патрона</t>
  </si>
  <si>
    <t>1.11-7</t>
  </si>
  <si>
    <t>Установка трехклавишного выключателя при скрытой проводке с устройством гнезда по каменным основаниям</t>
  </si>
  <si>
    <t>1.11-8</t>
  </si>
  <si>
    <t>Установка подвесного патрона</t>
  </si>
  <si>
    <t>патрон</t>
  </si>
  <si>
    <t>1.11-9</t>
  </si>
  <si>
    <t>Установка подвесного светильника</t>
  </si>
  <si>
    <t>1.11-10</t>
  </si>
  <si>
    <t>Установка светильника типа "Бра"</t>
  </si>
  <si>
    <t>1.11-11</t>
  </si>
  <si>
    <t>Установка люминесцентных светильников на штырях</t>
  </si>
  <si>
    <t>1.11-12</t>
  </si>
  <si>
    <t>Установка люминесцентных светильников на подвес</t>
  </si>
  <si>
    <t>1.11-13</t>
  </si>
  <si>
    <t>Установка люстры (светильника) многорожковой</t>
  </si>
  <si>
    <t>люстра</t>
  </si>
  <si>
    <t>1.11-14</t>
  </si>
  <si>
    <t>Установка крюка для подвески светильников и люстр на деревянном основании или в готовые гнезда бетонных оснований</t>
  </si>
  <si>
    <t>крюк</t>
  </si>
  <si>
    <t>1.11-15</t>
  </si>
  <si>
    <t xml:space="preserve">Установка крюка для подвески светильников и люстр по бетону с пробивкой гнезд </t>
  </si>
  <si>
    <t>1.11-16</t>
  </si>
  <si>
    <t>Установка щитка для электросчетчика</t>
  </si>
  <si>
    <t>щиток</t>
  </si>
  <si>
    <t>1.11-17</t>
  </si>
  <si>
    <t>Установка однофазного электрического счетчика на щиток</t>
  </si>
  <si>
    <t>1.11-18</t>
  </si>
  <si>
    <t>Пробивка борозд в кирпичных стенах глубиной до 3 см при ширине борозды до 4 см</t>
  </si>
  <si>
    <t>1.11-19</t>
  </si>
  <si>
    <t>Пробивка борозд в бетонных стенах глубиной до 3 см при ширине борозды до 4 см</t>
  </si>
  <si>
    <t>1.11-20</t>
  </si>
  <si>
    <t>Снятие  выключателей, переключателей или штепсельных розеток</t>
  </si>
  <si>
    <t>1.11-21</t>
  </si>
  <si>
    <t>Демонтаж бра, плафонов или подвесных светильников</t>
  </si>
  <si>
    <t>1.11-22</t>
  </si>
  <si>
    <t>Демонтаж щитка со счетчиком</t>
  </si>
  <si>
    <t>1.11-23</t>
  </si>
  <si>
    <t>Смена кухонной электроплиты с заменой кабеля до штепсельной розетки с проверкой правильности подключения</t>
  </si>
  <si>
    <t>плита</t>
  </si>
  <si>
    <t>1.11-24</t>
  </si>
  <si>
    <t>Отключение и подключение электроэнергии должникам по оплате за электроэнергию</t>
  </si>
  <si>
    <t>квартира</t>
  </si>
  <si>
    <t>1.11-25</t>
  </si>
  <si>
    <t>Подключение, отключение шлифовальной машины к вводному устройству дома</t>
  </si>
  <si>
    <t>1.11-26</t>
  </si>
  <si>
    <t>Подключение сварочного аппарата при сварке решеток на окна</t>
  </si>
  <si>
    <t>1.11-27</t>
  </si>
  <si>
    <t>Перенос розеток со штраблением на расстояние до 1м</t>
  </si>
  <si>
    <t>розетка</t>
  </si>
  <si>
    <t>1.11-28</t>
  </si>
  <si>
    <t>Обследование и определение причин неисправностей в электросети квартиры</t>
  </si>
  <si>
    <t>услуга</t>
  </si>
  <si>
    <t>1.11-29</t>
  </si>
  <si>
    <t>Установка галогенных светильников</t>
  </si>
  <si>
    <t>1.11-30</t>
  </si>
  <si>
    <t>Замена галогенных светильников</t>
  </si>
  <si>
    <t>1.11-31</t>
  </si>
  <si>
    <t>Установка и подсоединение к электросетям э/водонагревателя</t>
  </si>
  <si>
    <t>1.11-32</t>
  </si>
  <si>
    <t>Замена выключателя одинарного, двойного</t>
  </si>
  <si>
    <t>1.11-33</t>
  </si>
  <si>
    <t>Установка автоматов квартирных</t>
  </si>
  <si>
    <t>автомат</t>
  </si>
  <si>
    <t>1.11-34</t>
  </si>
  <si>
    <t>Замена автоматов квартирных</t>
  </si>
  <si>
    <t>1.11-35</t>
  </si>
  <si>
    <t>Смена провода сеч.2*2,5мм при скрыт.проводке</t>
  </si>
  <si>
    <t>1.11-36</t>
  </si>
  <si>
    <t>Ремонт э/выключателя, розетки</t>
  </si>
  <si>
    <t>1.11-37</t>
  </si>
  <si>
    <t>Перекидка проводов</t>
  </si>
  <si>
    <t>1.11-38</t>
  </si>
  <si>
    <t>Устройство и подключение точечных светильников в подвесном потолке</t>
  </si>
  <si>
    <t>1.11-39</t>
  </si>
  <si>
    <t>Установка блока выключатель + переключатель + розетка</t>
  </si>
  <si>
    <t>блок</t>
  </si>
  <si>
    <t>1.11-40</t>
  </si>
  <si>
    <t>Смена блока выключатель + розетка + переключатель</t>
  </si>
  <si>
    <t>1.11-41</t>
  </si>
  <si>
    <t>Установка розетки с дополнительным нулевым или заземляющим проводом</t>
  </si>
  <si>
    <t>1.11-42</t>
  </si>
  <si>
    <t>Смена розетки с дополнительным нулевым или заземляющим проводом</t>
  </si>
  <si>
    <t>2.11-43</t>
  </si>
  <si>
    <t>Прокладка провода электроснабжения с пробивкой борозд в кирпичных стенах</t>
  </si>
  <si>
    <t>2.11-44</t>
  </si>
  <si>
    <t>Прокладка провода электроснабжения с пробивкой борозд в бетонных стенах</t>
  </si>
  <si>
    <t>2.11-45</t>
  </si>
  <si>
    <t>Прокладка провода электроснабжения без пробивки борозд</t>
  </si>
  <si>
    <t>3.11-46</t>
  </si>
  <si>
    <t>Ремонт светильников с люминесцентными лампами</t>
  </si>
  <si>
    <t>3.11-46.1</t>
  </si>
  <si>
    <t>1-ламповых</t>
  </si>
  <si>
    <t>3.11-46.2</t>
  </si>
  <si>
    <t>2-ламповых:</t>
  </si>
  <si>
    <t>3.11-46.2.1</t>
  </si>
  <si>
    <t xml:space="preserve"> - одной лампы</t>
  </si>
  <si>
    <t>3.11-46.2.2</t>
  </si>
  <si>
    <t xml:space="preserve"> - двух ламп</t>
  </si>
  <si>
    <t>3.11-46.3</t>
  </si>
  <si>
    <t>4-ламповых</t>
  </si>
  <si>
    <t>3.11-46.3.1</t>
  </si>
  <si>
    <t>3.11-46.3.2</t>
  </si>
  <si>
    <t xml:space="preserve"> - каждой последующей лампы</t>
  </si>
  <si>
    <t>3.11-46.4</t>
  </si>
  <si>
    <t>6-ламповых</t>
  </si>
  <si>
    <t>3.11-46.4.1</t>
  </si>
  <si>
    <t>3.11-46.4.2</t>
  </si>
  <si>
    <t>3.11-47</t>
  </si>
  <si>
    <t>Установка коробки распределительной при открытой проводке</t>
  </si>
  <si>
    <t>коробка</t>
  </si>
  <si>
    <t>3.11-48</t>
  </si>
  <si>
    <t>Установка коробки распределительной при скрытой проводке</t>
  </si>
  <si>
    <t>3.11-49</t>
  </si>
  <si>
    <t>Установка и подключение контура заземления в частных домах</t>
  </si>
  <si>
    <t>3.11-49.1</t>
  </si>
  <si>
    <t xml:space="preserve"> - по бетонной крепи</t>
  </si>
  <si>
    <t>3.11-49.2</t>
  </si>
  <si>
    <t xml:space="preserve"> - по установленным конструкциям</t>
  </si>
  <si>
    <t>3.11-50</t>
  </si>
  <si>
    <t>Демонтаж шнура на роликах</t>
  </si>
  <si>
    <t>3.11-51</t>
  </si>
  <si>
    <t>Демонтаж провода сечением 16 мм2 на крюках (якорях) с изоляторами</t>
  </si>
  <si>
    <t>3.11-52</t>
  </si>
  <si>
    <t>Ремонт групповых щитков на лестничной клетке без ремонта автоматов</t>
  </si>
  <si>
    <t>3.11-53</t>
  </si>
  <si>
    <t>Укрепление розетки</t>
  </si>
  <si>
    <t>3.11-54</t>
  </si>
  <si>
    <t>Смена провода при открытой электропроводке</t>
  </si>
  <si>
    <t>3.11-55</t>
  </si>
  <si>
    <t>Ремонт электрического звонка</t>
  </si>
  <si>
    <t>3.11-56</t>
  </si>
  <si>
    <t>Замена автоматических выключателей (предохранителей)</t>
  </si>
  <si>
    <t>3.11-57</t>
  </si>
  <si>
    <t>Смена светильников с люминесцентными лампами</t>
  </si>
  <si>
    <t>3.11-51.1</t>
  </si>
  <si>
    <t xml:space="preserve"> - до 4 ламп</t>
  </si>
  <si>
    <t>3.11-57.2</t>
  </si>
  <si>
    <t xml:space="preserve"> - до 10 ламп</t>
  </si>
  <si>
    <t>3.11-58</t>
  </si>
  <si>
    <t>Смена светильников с лампами накаливания с креплением к потолку на шурупах</t>
  </si>
  <si>
    <t>3.11-59</t>
  </si>
  <si>
    <t>Снятие светильников с лампами накаливания</t>
  </si>
  <si>
    <t>3.11-60</t>
  </si>
  <si>
    <t>Установка энергосберегающих светильников с лампами накаливания и модулем управления освещением при сверлении отверстий:</t>
  </si>
  <si>
    <t>3.11-60.1</t>
  </si>
  <si>
    <t xml:space="preserve"> - в бетоне</t>
  </si>
  <si>
    <t>3.11-60.2</t>
  </si>
  <si>
    <t xml:space="preserve"> - в металле, пластике</t>
  </si>
  <si>
    <t>3.11-61</t>
  </si>
  <si>
    <t>Замена ранее установленных светильников на энергосберегающие светильник с лампами накаливания и модулем управления освещением</t>
  </si>
  <si>
    <t>3.11-62</t>
  </si>
  <si>
    <t>Установка модуля управления освещением на светильник с лампой накаливания</t>
  </si>
  <si>
    <t>3.11-62.1</t>
  </si>
  <si>
    <t xml:space="preserve"> - при креплении модуля к светильнику</t>
  </si>
  <si>
    <t>3.11-62.2</t>
  </si>
  <si>
    <t xml:space="preserve"> - при креплении модуля к стене</t>
  </si>
  <si>
    <t>3.11-63</t>
  </si>
  <si>
    <t>Замена модуля управления освещением</t>
  </si>
  <si>
    <t>3.11-64</t>
  </si>
  <si>
    <t>Замена чугунной конфорки электроплиты</t>
  </si>
  <si>
    <t>конфорка</t>
  </si>
  <si>
    <t>3.11-65</t>
  </si>
  <si>
    <t>Замена ТЭН жарочного шкафа электроплиты</t>
  </si>
  <si>
    <t>ТЭН</t>
  </si>
  <si>
    <t>3.11-66</t>
  </si>
  <si>
    <t>Замена терморегулятора жарочного шкафа электроплиты</t>
  </si>
  <si>
    <t>3.11-67</t>
  </si>
  <si>
    <t>Замена переключателя мощности электроплиты</t>
  </si>
  <si>
    <t>3.11-68</t>
  </si>
  <si>
    <t>Замена стекла жарочного шкафа электроплиты</t>
  </si>
  <si>
    <t>стекло</t>
  </si>
  <si>
    <t>3.11-69</t>
  </si>
  <si>
    <t>Замена вилки штепсельного разъема электроплиты</t>
  </si>
  <si>
    <t>разъем</t>
  </si>
  <si>
    <t>3.11-70</t>
  </si>
  <si>
    <t>Замена розетки 5А электроплиты</t>
  </si>
  <si>
    <t>3.11-71</t>
  </si>
  <si>
    <t>Замена ручки дверки жарочного шкафа электроплиты</t>
  </si>
  <si>
    <t>ручка</t>
  </si>
  <si>
    <t>3.11-72</t>
  </si>
  <si>
    <t>Замена сигнальной арматуры электроплиты</t>
  </si>
  <si>
    <t>арматура</t>
  </si>
  <si>
    <t>3.11-73</t>
  </si>
  <si>
    <t>Замена ручки переключателя электроплиты</t>
  </si>
  <si>
    <t>3.11-74</t>
  </si>
  <si>
    <t>Замена пружины, пластмассовых зажимов, фиксаторов ручки переключателя электроплиты</t>
  </si>
  <si>
    <t>3.11-75</t>
  </si>
  <si>
    <t>Проверка технического состояния электроплиты</t>
  </si>
  <si>
    <t>4.11-76</t>
  </si>
  <si>
    <t>Замена защитного экрана переключателя электроплиты</t>
  </si>
  <si>
    <t>экран</t>
  </si>
  <si>
    <t>4.11-77</t>
  </si>
  <si>
    <t>Замена блока дверцы жарочного шкафа электроплиты</t>
  </si>
  <si>
    <t>4.11-78</t>
  </si>
  <si>
    <t>Демонтаж электрозвонка</t>
  </si>
  <si>
    <t>4.11-79</t>
  </si>
  <si>
    <t>Смена кнопки электрозвонка</t>
  </si>
  <si>
    <t>4.11-80</t>
  </si>
  <si>
    <t>Укладка кабеля в кабельный канал</t>
  </si>
  <si>
    <t>4.11-81</t>
  </si>
  <si>
    <t>Демонтаж патрона</t>
  </si>
  <si>
    <t>4.11-81.1</t>
  </si>
  <si>
    <t xml:space="preserve"> - потолочного</t>
  </si>
  <si>
    <t>4.11-81.2</t>
  </si>
  <si>
    <t xml:space="preserve"> - настенного</t>
  </si>
  <si>
    <t>4.11-82</t>
  </si>
  <si>
    <t>Демонтаж подвесного патрона</t>
  </si>
  <si>
    <t>4.11-83</t>
  </si>
  <si>
    <t>Смена лампы в светильнике</t>
  </si>
  <si>
    <t>4.11-83.1</t>
  </si>
  <si>
    <t xml:space="preserve"> - лампы накаливания</t>
  </si>
  <si>
    <t>4.11-83.2</t>
  </si>
  <si>
    <t xml:space="preserve"> - люминесцентной лампы</t>
  </si>
  <si>
    <t>4.11-84</t>
  </si>
  <si>
    <t>Укрепление выключателя освещения</t>
  </si>
  <si>
    <t>4.11-85</t>
  </si>
  <si>
    <t>Установка устройства защитного отключения (УЗО)</t>
  </si>
  <si>
    <t>УЗО</t>
  </si>
  <si>
    <t>Прейскурант  фактических  цен</t>
  </si>
  <si>
    <t>с  03 января 2022 года.</t>
  </si>
  <si>
    <t>Перечень номеров</t>
  </si>
  <si>
    <t>Количество мест  в номере</t>
  </si>
  <si>
    <t>Фактическая цена за  1 место без НДС</t>
  </si>
  <si>
    <t>Наименование товаров (работ, услуг)</t>
  </si>
  <si>
    <t xml:space="preserve">Отпускная цена (тариф), рублей </t>
  </si>
  <si>
    <t>Услуги бани</t>
  </si>
  <si>
    <t>оказание услуг по обращению с ЖКО 1м3</t>
  </si>
  <si>
    <t>улуги по обращению с ТКО</t>
  </si>
  <si>
    <t>услуги по техническому обслуживанию по обслуживаемому жилищному фонду</t>
  </si>
  <si>
    <t>субсидированный государством</t>
  </si>
  <si>
    <t>обеспечивающий полное возмещение экономически-обоснованных затрат на оказание услуги</t>
  </si>
  <si>
    <t xml:space="preserve">тариф на капитальный ремонт жилого дома </t>
  </si>
  <si>
    <t>теплоснабжение (отопление и подогрев воды)</t>
  </si>
  <si>
    <t xml:space="preserve">Отпускная цена (тариф), без НДС, рублей </t>
  </si>
  <si>
    <t>теплоснабжение</t>
  </si>
  <si>
    <t>обращение с ТКО</t>
  </si>
  <si>
    <t>обращение с ЖКО</t>
  </si>
  <si>
    <t>ритульный зал за 1 час</t>
  </si>
  <si>
    <t>Вводятся в действие с 01.04.2023 г.</t>
  </si>
  <si>
    <t>Вызов бригады</t>
  </si>
  <si>
    <t>ЦЕНТРАЛЬНОЕ  ОТОПЛЕНИЕ</t>
  </si>
  <si>
    <t>Вызов электрика</t>
  </si>
  <si>
    <t>Подсоединение к электросетям электроустановок</t>
  </si>
  <si>
    <t xml:space="preserve">ПРЕЙСКУРАНТ ЦЕН </t>
  </si>
  <si>
    <t>для населения</t>
  </si>
  <si>
    <t>№ п/п</t>
  </si>
  <si>
    <t>Марка автомобиля</t>
  </si>
  <si>
    <t>Стоимость руб. без  НДС</t>
  </si>
  <si>
    <t>Трактор Беларус-892 (97-10 ВА-2;40-39 ВВ-2)</t>
  </si>
  <si>
    <t>1 час использ.</t>
  </si>
  <si>
    <t>кошение травы роторной косилкой,1 сотка</t>
  </si>
  <si>
    <t>1 м/час кошение травы роторной косилкой</t>
  </si>
  <si>
    <t>Трактор МТЗ-82; (40-31 ВВ; 69-29 ВА_2)</t>
  </si>
  <si>
    <t xml:space="preserve"> 1 машино-час</t>
  </si>
  <si>
    <t>Экскаватор-погрузчик Амкадор 702ЕМ;(ВА-2 79-16)</t>
  </si>
  <si>
    <t>Погрузчик фронтальный Амкадор 342С (97-06ВА-2)</t>
  </si>
  <si>
    <t>Беларус-320;(40-42 ВВ-2; 79-49ВВ-2)</t>
  </si>
  <si>
    <t>1 машино-час</t>
  </si>
  <si>
    <t>Беларус 1221 (Тигер); (40-17 ВВ-2)</t>
  </si>
  <si>
    <t>Трактор МТЗ-82 (Тигер);(91-25 БЯ)</t>
  </si>
  <si>
    <t>Бульдозер ДЗ-171; (40-23 ВВ-2)</t>
  </si>
  <si>
    <t>Фиксированные тарифы на услуги по теплоснабжению,по обращению с твердыми коммунальными отходами,по обращению с жидкими коммунальными отходами,оказываемые юридическим лицам по УКП ЖКХ Шарковщинского района на 2024 год.</t>
  </si>
  <si>
    <t>Фиксированные тарифы на услуги по теплоснабжению,по обращению с твердыми коммунальными отходами,по техническому обслуживанию жилищного   фонда и капитальному ремонту жилого дома,оказываемые населению по УКП ЖКХ Шарковщинского района на 2024 год.</t>
  </si>
  <si>
    <t>Подъемник гидравлический PI84Н АВ 4616-2</t>
  </si>
  <si>
    <t>1 км пробега</t>
  </si>
  <si>
    <t>1м/час работы оборудования</t>
  </si>
  <si>
    <t>УАЗ -3962 (ВС 0756-2)</t>
  </si>
  <si>
    <t>Газ 2705 (АЕ 7275-2)</t>
  </si>
  <si>
    <t>Автомобиль Фольксфаген;(АВ 4483-2)</t>
  </si>
  <si>
    <t>Автомобиль ГАЗ-33021; (АI 0762-2)</t>
  </si>
  <si>
    <t>Автомобиль ГАЗ-САЗ-3507;(АI 3048-2)</t>
  </si>
  <si>
    <t>Автомобиль МАЗ-555147;(АЕ 3150-2)</t>
  </si>
  <si>
    <t>Автомобиль Форд-Транзит;(АI 0736-2)</t>
  </si>
  <si>
    <t>ГАЗ-2705; (АК 4785-2)</t>
  </si>
  <si>
    <t xml:space="preserve">на услуги транспорта УКП ЖКХ Шарковщинского района </t>
  </si>
  <si>
    <t>Услуги на культивацию почвы</t>
  </si>
  <si>
    <t>1 сотка</t>
  </si>
  <si>
    <t>Услуги на вспашку почвы</t>
  </si>
  <si>
    <t>Обкос придомовых территорий частного сектора;</t>
  </si>
  <si>
    <t>1 час</t>
  </si>
  <si>
    <t xml:space="preserve">на места в гостинице г.п.Шарковщина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</si>
</sst>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000"/>
  </numFmts>
  <fonts count="19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8"/>
      <name val="Verdana"/>
      <family val="2"/>
      <charset val="204"/>
    </font>
    <font>
      <b/>
      <sz val="10"/>
      <name val="Verdana"/>
      <family val="2"/>
      <charset val="204"/>
    </font>
    <font>
      <b/>
      <sz val="12"/>
      <name val="Times New Roman"/>
      <family val="1"/>
      <charset val="204"/>
    </font>
    <font>
      <b/>
      <sz val="13"/>
      <name val="Verdana"/>
      <family val="2"/>
      <charset val="204"/>
    </font>
    <font>
      <sz val="13"/>
      <name val="Times New Roman"/>
      <family val="1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rgb="FF3E3E3E"/>
      <name val="Times New Roman"/>
      <family val="1"/>
      <charset val="204"/>
    </font>
    <font>
      <b/>
      <sz val="12"/>
      <name val="Verdana"/>
      <family val="2"/>
      <charset val="204"/>
    </font>
    <font>
      <sz val="10"/>
      <name val="Verdan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2" xfId="0" applyFont="1" applyFill="1" applyBorder="1" applyAlignment="1">
      <alignment horizontal="center" vertical="center" wrapText="1"/>
    </xf>
    <xf numFmtId="0" fontId="5" fillId="0" borderId="0" xfId="0" applyFont="1"/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8" fillId="0" borderId="1" xfId="0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2" fontId="9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horizontal="left" vertical="top" wrapText="1"/>
    </xf>
    <xf numFmtId="2" fontId="10" fillId="2" borderId="1" xfId="0" applyNumberFormat="1" applyFont="1" applyFill="1" applyBorder="1" applyAlignment="1">
      <alignment vertical="top"/>
    </xf>
    <xf numFmtId="0" fontId="0" fillId="0" borderId="0" xfId="0" applyAlignment="1"/>
    <xf numFmtId="0" fontId="9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/>
    <xf numFmtId="2" fontId="11" fillId="2" borderId="1" xfId="0" applyNumberFormat="1" applyFont="1" applyFill="1" applyBorder="1" applyAlignment="1"/>
    <xf numFmtId="165" fontId="12" fillId="2" borderId="1" xfId="0" applyNumberFormat="1" applyFont="1" applyFill="1" applyBorder="1" applyAlignment="1"/>
    <xf numFmtId="0" fontId="9" fillId="0" borderId="1" xfId="0" applyFont="1" applyBorder="1" applyAlignment="1">
      <alignment horizontal="center" wrapText="1"/>
    </xf>
    <xf numFmtId="0" fontId="9" fillId="0" borderId="1" xfId="0" applyFont="1" applyFill="1" applyBorder="1" applyAlignment="1">
      <alignment wrapText="1"/>
    </xf>
    <xf numFmtId="2" fontId="12" fillId="2" borderId="1" xfId="0" applyNumberFormat="1" applyFont="1" applyFill="1" applyBorder="1" applyAlignment="1"/>
    <xf numFmtId="0" fontId="9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165" fontId="0" fillId="0" borderId="0" xfId="0" applyNumberFormat="1"/>
    <xf numFmtId="164" fontId="1" fillId="0" borderId="1" xfId="0" applyNumberFormat="1" applyFont="1" applyBorder="1" applyAlignment="1">
      <alignment horizontal="center" wrapText="1"/>
    </xf>
    <xf numFmtId="164" fontId="1" fillId="0" borderId="0" xfId="0" applyNumberFormat="1" applyFont="1" applyAlignment="1">
      <alignment horizontal="center"/>
    </xf>
    <xf numFmtId="0" fontId="1" fillId="0" borderId="1" xfId="0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2" fontId="0" fillId="0" borderId="1" xfId="0" applyNumberFormat="1" applyFill="1" applyBorder="1" applyAlignment="1">
      <alignment wrapText="1"/>
    </xf>
    <xf numFmtId="0" fontId="0" fillId="0" borderId="1" xfId="0" applyBorder="1" applyAlignment="1">
      <alignment horizontal="center" vertical="top" wrapText="1"/>
    </xf>
    <xf numFmtId="2" fontId="0" fillId="0" borderId="1" xfId="0" applyNumberFormat="1" applyFill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2" fontId="0" fillId="0" borderId="4" xfId="0" applyNumberFormat="1" applyFill="1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6" fillId="0" borderId="8" xfId="0" applyFont="1" applyBorder="1"/>
    <xf numFmtId="0" fontId="17" fillId="0" borderId="1" xfId="0" applyFont="1" applyBorder="1" applyAlignment="1">
      <alignment horizontal="center" vertical="top" wrapText="1"/>
    </xf>
    <xf numFmtId="2" fontId="17" fillId="0" borderId="1" xfId="0" applyNumberFormat="1" applyFont="1" applyBorder="1" applyAlignment="1">
      <alignment vertical="top"/>
    </xf>
    <xf numFmtId="2" fontId="10" fillId="0" borderId="1" xfId="0" applyNumberFormat="1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3" fillId="0" borderId="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5" xfId="0" applyBorder="1" applyAlignment="1">
      <alignment horizontal="center" vertical="center"/>
    </xf>
    <xf numFmtId="0" fontId="13" fillId="0" borderId="5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15" fillId="0" borderId="3" xfId="0" applyFont="1" applyBorder="1" applyAlignment="1">
      <alignment horizontal="center" wrapText="1"/>
    </xf>
    <xf numFmtId="165" fontId="18" fillId="3" borderId="1" xfId="0" applyNumberFormat="1" applyFont="1" applyFill="1" applyBorder="1" applyAlignment="1">
      <alignment vertical="top"/>
    </xf>
    <xf numFmtId="2" fontId="1" fillId="3" borderId="1" xfId="0" applyNumberFormat="1" applyFont="1" applyFill="1" applyBorder="1" applyAlignment="1">
      <alignment vertical="top"/>
    </xf>
    <xf numFmtId="165" fontId="18" fillId="0" borderId="1" xfId="0" applyNumberFormat="1" applyFont="1" applyBorder="1" applyAlignment="1">
      <alignment vertical="top"/>
    </xf>
    <xf numFmtId="0" fontId="18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86;%20&#1088;&#1072;&#1089;&#1095;&#1077;&#1090;&#1091;%20&#1082;&#1072;&#1083;&#1100;&#1082;&#1091;&#1083;&#1103;&#1094;&#1080;&#1080;%20&#1085;&#1072;%20&#1090;&#1077;&#1093;&#1085;&#1080;&#1082;&#1091;\&#1058;&#1088;&#1072;&#1085;&#1089;.%20&#1091;&#1089;&#1083;&#1091;&#1075;&#1080;%20&#1085;&#1072;%20&#1090;&#1077;&#1093;&#1085;&#1080;&#1082;&#1091;%20&#1076;&#1083;&#1103;%20&#1085;&#1072;&#1089;&#1077;&#1083;&#1077;&#1085;&#1080;&#1103;%20&#1089;%20&#1090;&#1086;&#1087;&#1083;&#1080;&#1074;&#1086;&#108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55;&#1086;%20&#1088;&#1072;&#1089;&#1095;&#1077;&#1090;&#1091;%20&#1082;&#1072;&#1083;&#1100;&#1082;&#1091;&#1083;&#1103;&#1094;&#1080;&#1080;\&#1055;&#1088;&#1077;&#1081;&#1089;&#1082;.&#1090;&#1088;&#1072;&#1085;&#1089;&#1087;&#1086;&#1088;&#1090;%20&#8470;1-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ейскурант без топл. (2)"/>
      <sheetName val="без топлива (2)"/>
      <sheetName val="прейскурант с топл. (2)"/>
      <sheetName val="с топливом (2)"/>
      <sheetName val="с топливом"/>
      <sheetName val="без топлива"/>
      <sheetName val="прейскурант с топл."/>
      <sheetName val="прейскурант без топл."/>
    </sheetNames>
    <sheetDataSet>
      <sheetData sheetId="0" refreshError="1"/>
      <sheetData sheetId="1" refreshError="1"/>
      <sheetData sheetId="2" refreshError="1"/>
      <sheetData sheetId="3">
        <row r="32">
          <cell r="C32">
            <v>18.90316</v>
          </cell>
          <cell r="D32">
            <v>18.90316</v>
          </cell>
          <cell r="E32">
            <v>20.030530000000002</v>
          </cell>
          <cell r="F32">
            <v>20.18365</v>
          </cell>
          <cell r="G32">
            <v>17.796620000000001</v>
          </cell>
          <cell r="H32">
            <v>18.90316</v>
          </cell>
          <cell r="I32">
            <v>18.90316</v>
          </cell>
          <cell r="J32">
            <v>20.128889999999998</v>
          </cell>
        </row>
        <row r="49">
          <cell r="C49">
            <v>28.35</v>
          </cell>
          <cell r="D49">
            <v>20.189999999999998</v>
          </cell>
          <cell r="E49">
            <v>20.189999999999998</v>
          </cell>
          <cell r="F49">
            <v>32.129999999999995</v>
          </cell>
          <cell r="G49">
            <v>7.3599999999999994</v>
          </cell>
          <cell r="H49">
            <v>33.39</v>
          </cell>
          <cell r="I49">
            <v>30.53</v>
          </cell>
          <cell r="J49">
            <v>40.47</v>
          </cell>
        </row>
        <row r="65">
          <cell r="C65">
            <v>25.18</v>
          </cell>
          <cell r="D65">
            <v>26.67</v>
          </cell>
          <cell r="E65">
            <v>15.41</v>
          </cell>
          <cell r="F65">
            <v>30.53</v>
          </cell>
          <cell r="G65">
            <v>10.620000000000001</v>
          </cell>
          <cell r="H65">
            <v>11.990000000000002</v>
          </cell>
          <cell r="I65">
            <v>11.309999999999999</v>
          </cell>
        </row>
        <row r="81">
          <cell r="E81">
            <v>16.899999999999999</v>
          </cell>
          <cell r="F81">
            <v>27.96</v>
          </cell>
          <cell r="G81">
            <v>15.3</v>
          </cell>
        </row>
      </sheetData>
      <sheetData sheetId="4">
        <row r="50">
          <cell r="C50" t="str">
            <v>1 м/час уборки снега отвалом</v>
          </cell>
          <cell r="D50" t="str">
            <v>1 м/час уборки снега отвалом</v>
          </cell>
          <cell r="E50" t="str">
            <v>1 м/час экскавации</v>
          </cell>
          <cell r="F50" t="str">
            <v>1 м/час планировки грунта</v>
          </cell>
          <cell r="G50" t="str">
            <v>1 м/час подметание щеткой улиц</v>
          </cell>
          <cell r="H50" t="str">
            <v>1 м/час погрузка,разгрузка</v>
          </cell>
          <cell r="I50" t="str">
            <v>1 м/час погрузка,разгрузка</v>
          </cell>
        </row>
        <row r="66">
          <cell r="E66" t="str">
            <v>1 м/час погрузка,разгрузка</v>
          </cell>
          <cell r="F66" t="str">
            <v>1 м/час погрузка,разгрузка</v>
          </cell>
          <cell r="G66" t="str">
            <v>1 м/час уборка снега отвалом и щеткой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. маз б-топ. 2020 август "/>
      <sheetName val="прейск. маз б-топлива 2020 авгу"/>
      <sheetName val="кальк.техники Шарковщина"/>
      <sheetName val="Прейск. цен Шарковщина"/>
      <sheetName val="калькуляц автомобили (юр.ли40км"/>
      <sheetName val="калькуляц автомобили (юр.ли (ию"/>
      <sheetName val="калькуляц автомобили (юр.ли (77"/>
      <sheetName val="калькуляц автомобили"/>
      <sheetName val="Лист1"/>
    </sheetNames>
    <sheetDataSet>
      <sheetData sheetId="0" refreshError="1">
        <row r="56">
          <cell r="C56" t="str">
            <v>1 машино-час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8"/>
  <sheetViews>
    <sheetView tabSelected="1" workbookViewId="0">
      <selection activeCell="A6" sqref="A6:A8"/>
    </sheetView>
  </sheetViews>
  <sheetFormatPr defaultRowHeight="15" x14ac:dyDescent="0.25"/>
  <cols>
    <col min="1" max="1" width="43.42578125" customWidth="1"/>
    <col min="2" max="2" width="32.7109375" customWidth="1"/>
  </cols>
  <sheetData>
    <row r="2" spans="1:2" ht="62.25" customHeight="1" x14ac:dyDescent="0.25">
      <c r="A2" s="70" t="s">
        <v>857</v>
      </c>
      <c r="B2" s="71"/>
    </row>
    <row r="4" spans="1:2" ht="21" x14ac:dyDescent="0.25">
      <c r="A4" s="23" t="s">
        <v>819</v>
      </c>
      <c r="B4" s="24" t="s">
        <v>829</v>
      </c>
    </row>
    <row r="5" spans="1:2" x14ac:dyDescent="0.25">
      <c r="A5" s="25"/>
      <c r="B5" s="26"/>
    </row>
    <row r="6" spans="1:2" x14ac:dyDescent="0.25">
      <c r="A6" s="95" t="s">
        <v>830</v>
      </c>
      <c r="B6" s="94">
        <v>273.37569999999999</v>
      </c>
    </row>
    <row r="7" spans="1:2" x14ac:dyDescent="0.25">
      <c r="A7" s="95" t="s">
        <v>831</v>
      </c>
      <c r="B7" s="92">
        <v>15.723000000000001</v>
      </c>
    </row>
    <row r="8" spans="1:2" x14ac:dyDescent="0.25">
      <c r="A8" s="95" t="s">
        <v>832</v>
      </c>
      <c r="B8" s="93">
        <v>6.5</v>
      </c>
    </row>
  </sheetData>
  <mergeCells count="1">
    <mergeCell ref="A2:B2"/>
  </mergeCell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7"/>
  <sheetViews>
    <sheetView workbookViewId="0">
      <selection activeCell="A11" sqref="A11"/>
    </sheetView>
  </sheetViews>
  <sheetFormatPr defaultRowHeight="15" x14ac:dyDescent="0.25"/>
  <cols>
    <col min="1" max="1" width="62.28515625" customWidth="1"/>
    <col min="2" max="2" width="12" customWidth="1"/>
    <col min="3" max="3" width="20.7109375" customWidth="1"/>
  </cols>
  <sheetData>
    <row r="3" spans="1:3" ht="31.5" x14ac:dyDescent="0.25">
      <c r="A3" s="64" t="s">
        <v>819</v>
      </c>
      <c r="B3" s="64" t="s">
        <v>4</v>
      </c>
      <c r="C3" s="66" t="s">
        <v>820</v>
      </c>
    </row>
    <row r="4" spans="1:3" x14ac:dyDescent="0.25">
      <c r="A4" s="64"/>
      <c r="B4" s="64"/>
      <c r="C4" s="65"/>
    </row>
    <row r="5" spans="1:3" ht="15.75" x14ac:dyDescent="0.25">
      <c r="A5" s="62" t="s">
        <v>871</v>
      </c>
      <c r="B5" s="62" t="s">
        <v>872</v>
      </c>
      <c r="C5" s="28">
        <v>3.36</v>
      </c>
    </row>
    <row r="6" spans="1:3" ht="15.75" x14ac:dyDescent="0.25">
      <c r="A6" s="62" t="s">
        <v>873</v>
      </c>
      <c r="B6" s="62" t="s">
        <v>872</v>
      </c>
      <c r="C6" s="28">
        <v>3.92</v>
      </c>
    </row>
    <row r="7" spans="1:3" ht="15.75" x14ac:dyDescent="0.25">
      <c r="A7" s="63" t="s">
        <v>874</v>
      </c>
      <c r="B7" s="62" t="s">
        <v>875</v>
      </c>
      <c r="C7" s="28">
        <v>25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3"/>
  <sheetViews>
    <sheetView workbookViewId="0">
      <selection activeCell="A2" sqref="A2:B2"/>
    </sheetView>
  </sheetViews>
  <sheetFormatPr defaultRowHeight="15" x14ac:dyDescent="0.25"/>
  <cols>
    <col min="1" max="1" width="49.28515625" customWidth="1"/>
    <col min="2" max="2" width="38" customWidth="1"/>
  </cols>
  <sheetData>
    <row r="2" spans="1:2" ht="65.25" customHeight="1" x14ac:dyDescent="0.25">
      <c r="A2" s="70" t="s">
        <v>858</v>
      </c>
      <c r="B2" s="70"/>
    </row>
    <row r="3" spans="1:2" x14ac:dyDescent="0.25">
      <c r="A3" s="23" t="s">
        <v>819</v>
      </c>
      <c r="B3" s="24" t="s">
        <v>820</v>
      </c>
    </row>
    <row r="4" spans="1:2" x14ac:dyDescent="0.25">
      <c r="A4" s="25"/>
      <c r="B4" s="26"/>
    </row>
    <row r="5" spans="1:2" ht="15.75" x14ac:dyDescent="0.25">
      <c r="A5" s="30" t="s">
        <v>823</v>
      </c>
      <c r="B5" s="31">
        <v>11.6022</v>
      </c>
    </row>
    <row r="6" spans="1:2" ht="26.25" x14ac:dyDescent="0.25">
      <c r="A6" s="30" t="s">
        <v>824</v>
      </c>
      <c r="B6" s="32"/>
    </row>
    <row r="7" spans="1:2" ht="16.5" x14ac:dyDescent="0.25">
      <c r="A7" s="30" t="s">
        <v>825</v>
      </c>
      <c r="B7" s="33">
        <v>0.1565</v>
      </c>
    </row>
    <row r="8" spans="1:2" ht="39" x14ac:dyDescent="0.25">
      <c r="A8" s="34" t="s">
        <v>826</v>
      </c>
      <c r="B8" s="33">
        <v>0.16539999999999999</v>
      </c>
    </row>
    <row r="9" spans="1:2" ht="16.5" x14ac:dyDescent="0.25">
      <c r="A9" s="35" t="s">
        <v>827</v>
      </c>
      <c r="B9" s="33">
        <v>0.21379999999999999</v>
      </c>
    </row>
    <row r="10" spans="1:2" ht="26.25" x14ac:dyDescent="0.25">
      <c r="A10" s="35" t="s">
        <v>828</v>
      </c>
      <c r="B10" s="32"/>
    </row>
    <row r="11" spans="1:2" ht="16.5" x14ac:dyDescent="0.25">
      <c r="A11" s="30" t="s">
        <v>825</v>
      </c>
      <c r="B11" s="33">
        <v>24.718699999999998</v>
      </c>
    </row>
    <row r="12" spans="1:2" ht="39" x14ac:dyDescent="0.25">
      <c r="A12" s="34" t="s">
        <v>826</v>
      </c>
      <c r="B12" s="36">
        <v>126.29</v>
      </c>
    </row>
    <row r="13" spans="1:2" ht="16.5" x14ac:dyDescent="0.25">
      <c r="A13" s="37"/>
      <c r="B13" s="32"/>
    </row>
  </sheetData>
  <mergeCells count="1">
    <mergeCell ref="A2:B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2"/>
  <sheetViews>
    <sheetView workbookViewId="0">
      <selection activeCell="M14" sqref="M14"/>
    </sheetView>
  </sheetViews>
  <sheetFormatPr defaultRowHeight="15" x14ac:dyDescent="0.25"/>
  <cols>
    <col min="3" max="3" width="43.7109375" customWidth="1"/>
  </cols>
  <sheetData>
    <row r="1" spans="1:10" ht="20.25" x14ac:dyDescent="0.25">
      <c r="A1" s="4" t="str">
        <f>"ПРЕЙСКУРАНТ №1"</f>
        <v>ПРЕЙСКУРАНТ №1</v>
      </c>
      <c r="B1" s="2"/>
      <c r="C1" s="3"/>
      <c r="D1" s="3"/>
      <c r="E1" s="3"/>
      <c r="F1" s="3"/>
      <c r="G1" s="3"/>
      <c r="H1" s="3"/>
    </row>
    <row r="2" spans="1:10" ht="20.25" x14ac:dyDescent="0.25">
      <c r="A2" s="2" t="s">
        <v>0</v>
      </c>
      <c r="B2" s="2"/>
      <c r="C2" s="3"/>
      <c r="D2" s="3"/>
      <c r="E2" s="3"/>
      <c r="F2" s="3"/>
      <c r="G2" s="3"/>
      <c r="H2" s="3"/>
    </row>
    <row r="3" spans="1:10" ht="20.25" x14ac:dyDescent="0.25">
      <c r="A3" s="2" t="s">
        <v>582</v>
      </c>
      <c r="B3" s="2"/>
      <c r="C3" s="3"/>
      <c r="D3" s="3"/>
      <c r="E3" s="3"/>
      <c r="F3" s="3"/>
      <c r="G3" s="3"/>
      <c r="H3" s="3"/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x14ac:dyDescent="0.25">
      <c r="A5" s="1"/>
      <c r="B5" s="1"/>
      <c r="C5" s="1"/>
      <c r="D5" s="1"/>
      <c r="E5" s="3" t="s">
        <v>834</v>
      </c>
      <c r="F5" s="1"/>
      <c r="G5" s="1"/>
      <c r="H5" s="1"/>
    </row>
    <row r="6" spans="1:10" ht="15" customHeight="1" x14ac:dyDescent="0.25">
      <c r="A6" s="72" t="s">
        <v>1</v>
      </c>
      <c r="B6" s="72" t="s">
        <v>2</v>
      </c>
      <c r="C6" s="72" t="s">
        <v>3</v>
      </c>
      <c r="D6" s="72" t="s">
        <v>4</v>
      </c>
      <c r="E6" s="72" t="s">
        <v>5</v>
      </c>
      <c r="F6" s="72" t="s">
        <v>6</v>
      </c>
      <c r="G6" s="72" t="s">
        <v>7</v>
      </c>
      <c r="H6" s="72" t="s">
        <v>8</v>
      </c>
    </row>
    <row r="7" spans="1:10" x14ac:dyDescent="0.25">
      <c r="A7" s="72"/>
      <c r="B7" s="72"/>
      <c r="C7" s="72"/>
      <c r="D7" s="72"/>
      <c r="E7" s="72"/>
      <c r="F7" s="72"/>
      <c r="G7" s="72"/>
      <c r="H7" s="72"/>
    </row>
    <row r="8" spans="1:10" x14ac:dyDescent="0.25">
      <c r="A8" s="38"/>
      <c r="B8" s="38"/>
      <c r="C8" s="40" t="s">
        <v>835</v>
      </c>
      <c r="D8" s="38"/>
      <c r="E8" s="38"/>
      <c r="F8" s="38"/>
      <c r="G8" s="38"/>
      <c r="H8" s="41">
        <v>6</v>
      </c>
    </row>
    <row r="9" spans="1:10" x14ac:dyDescent="0.25">
      <c r="A9" s="38" t="s">
        <v>9</v>
      </c>
      <c r="B9" s="38"/>
      <c r="C9" s="5" t="s">
        <v>836</v>
      </c>
      <c r="D9" s="38"/>
      <c r="E9" s="39"/>
      <c r="F9" s="6"/>
      <c r="G9" s="6" t="e">
        <f>VLOOKUP(E9,$I$9:$J$11,2,FALSE)</f>
        <v>#N/A</v>
      </c>
      <c r="H9" s="6"/>
      <c r="J9" s="42"/>
    </row>
    <row r="10" spans="1:10" x14ac:dyDescent="0.25">
      <c r="A10" s="38">
        <v>1</v>
      </c>
      <c r="B10" s="8" t="s">
        <v>10</v>
      </c>
      <c r="C10" s="40" t="s">
        <v>11</v>
      </c>
      <c r="D10" s="38" t="s">
        <v>12</v>
      </c>
      <c r="E10" s="39">
        <v>4</v>
      </c>
      <c r="F10" s="7">
        <v>0.56000000000000005</v>
      </c>
      <c r="G10" s="43">
        <f t="shared" ref="G10:G73" si="0">VLOOKUP(E10,$I$9:$J$11,2,FALSE)</f>
        <v>16.574300000000001</v>
      </c>
      <c r="H10" s="7">
        <f>F10*G10</f>
        <v>9.2816080000000021</v>
      </c>
      <c r="I10">
        <v>3</v>
      </c>
      <c r="J10">
        <v>15.352600000000001</v>
      </c>
    </row>
    <row r="11" spans="1:10" x14ac:dyDescent="0.25">
      <c r="A11" s="38">
        <v>2</v>
      </c>
      <c r="B11" s="38" t="s">
        <v>13</v>
      </c>
      <c r="C11" s="40" t="s">
        <v>14</v>
      </c>
      <c r="D11" s="38" t="s">
        <v>15</v>
      </c>
      <c r="E11" s="39">
        <v>4</v>
      </c>
      <c r="F11" s="7">
        <v>1.1499999999999999</v>
      </c>
      <c r="G11" s="43">
        <f t="shared" si="0"/>
        <v>16.574300000000001</v>
      </c>
      <c r="H11" s="7">
        <f t="shared" ref="H11:H74" si="1">F11*G11</f>
        <v>19.060444999999998</v>
      </c>
      <c r="I11">
        <v>4</v>
      </c>
      <c r="J11" s="42">
        <v>16.574300000000001</v>
      </c>
    </row>
    <row r="12" spans="1:10" x14ac:dyDescent="0.25">
      <c r="A12" s="38">
        <v>3</v>
      </c>
      <c r="B12" s="38" t="s">
        <v>16</v>
      </c>
      <c r="C12" s="40" t="s">
        <v>17</v>
      </c>
      <c r="D12" s="38" t="s">
        <v>15</v>
      </c>
      <c r="E12" s="39">
        <v>4</v>
      </c>
      <c r="F12" s="7">
        <v>1.9</v>
      </c>
      <c r="G12" s="43">
        <f t="shared" si="0"/>
        <v>16.574300000000001</v>
      </c>
      <c r="H12" s="7">
        <f t="shared" si="1"/>
        <v>31.49117</v>
      </c>
      <c r="I12">
        <v>5</v>
      </c>
      <c r="J12" s="42">
        <v>18.4193</v>
      </c>
    </row>
    <row r="13" spans="1:10" x14ac:dyDescent="0.25">
      <c r="A13" s="38">
        <v>4</v>
      </c>
      <c r="B13" s="38" t="s">
        <v>18</v>
      </c>
      <c r="C13" s="40" t="s">
        <v>19</v>
      </c>
      <c r="D13" s="38" t="s">
        <v>20</v>
      </c>
      <c r="E13" s="39">
        <v>3</v>
      </c>
      <c r="F13" s="7">
        <v>0.17</v>
      </c>
      <c r="G13" s="43">
        <f t="shared" si="0"/>
        <v>15.352600000000001</v>
      </c>
      <c r="H13" s="7">
        <f t="shared" si="1"/>
        <v>2.6099420000000002</v>
      </c>
    </row>
    <row r="14" spans="1:10" x14ac:dyDescent="0.25">
      <c r="A14" s="38">
        <v>5</v>
      </c>
      <c r="B14" s="38" t="s">
        <v>21</v>
      </c>
      <c r="C14" s="40" t="s">
        <v>22</v>
      </c>
      <c r="D14" s="38" t="s">
        <v>23</v>
      </c>
      <c r="E14" s="39">
        <v>4</v>
      </c>
      <c r="F14" s="7">
        <v>0.37</v>
      </c>
      <c r="G14" s="43">
        <f t="shared" si="0"/>
        <v>16.574300000000001</v>
      </c>
      <c r="H14" s="7">
        <f t="shared" si="1"/>
        <v>6.1324909999999999</v>
      </c>
    </row>
    <row r="15" spans="1:10" x14ac:dyDescent="0.25">
      <c r="A15" s="38">
        <v>6</v>
      </c>
      <c r="B15" s="38" t="s">
        <v>24</v>
      </c>
      <c r="C15" s="40" t="s">
        <v>25</v>
      </c>
      <c r="D15" s="38" t="s">
        <v>23</v>
      </c>
      <c r="E15" s="39">
        <v>4</v>
      </c>
      <c r="F15" s="7">
        <v>0.6</v>
      </c>
      <c r="G15" s="43">
        <f t="shared" si="0"/>
        <v>16.574300000000001</v>
      </c>
      <c r="H15" s="7">
        <f t="shared" si="1"/>
        <v>9.9445800000000002</v>
      </c>
    </row>
    <row r="16" spans="1:10" x14ac:dyDescent="0.25">
      <c r="A16" s="38">
        <v>7</v>
      </c>
      <c r="B16" s="38" t="s">
        <v>26</v>
      </c>
      <c r="C16" s="40" t="s">
        <v>27</v>
      </c>
      <c r="D16" s="38" t="s">
        <v>12</v>
      </c>
      <c r="E16" s="39">
        <v>4</v>
      </c>
      <c r="F16" s="7">
        <v>0.97</v>
      </c>
      <c r="G16" s="43">
        <f t="shared" si="0"/>
        <v>16.574300000000001</v>
      </c>
      <c r="H16" s="7">
        <f t="shared" si="1"/>
        <v>16.077071</v>
      </c>
    </row>
    <row r="17" spans="1:8" x14ac:dyDescent="0.25">
      <c r="A17" s="38">
        <v>8</v>
      </c>
      <c r="B17" s="38" t="s">
        <v>28</v>
      </c>
      <c r="C17" s="40" t="s">
        <v>29</v>
      </c>
      <c r="D17" s="38" t="s">
        <v>12</v>
      </c>
      <c r="E17" s="39">
        <v>4</v>
      </c>
      <c r="F17" s="7">
        <v>0.99</v>
      </c>
      <c r="G17" s="43">
        <f t="shared" si="0"/>
        <v>16.574300000000001</v>
      </c>
      <c r="H17" s="7">
        <f t="shared" si="1"/>
        <v>16.408557000000002</v>
      </c>
    </row>
    <row r="18" spans="1:8" x14ac:dyDescent="0.25">
      <c r="A18" s="38">
        <v>9</v>
      </c>
      <c r="B18" s="38" t="s">
        <v>30</v>
      </c>
      <c r="C18" s="40" t="s">
        <v>31</v>
      </c>
      <c r="D18" s="38" t="s">
        <v>12</v>
      </c>
      <c r="E18" s="39">
        <v>4</v>
      </c>
      <c r="F18" s="7">
        <v>1.2</v>
      </c>
      <c r="G18" s="43">
        <f t="shared" si="0"/>
        <v>16.574300000000001</v>
      </c>
      <c r="H18" s="7">
        <f t="shared" si="1"/>
        <v>19.88916</v>
      </c>
    </row>
    <row r="19" spans="1:8" ht="38.25" x14ac:dyDescent="0.25">
      <c r="A19" s="38">
        <v>10</v>
      </c>
      <c r="B19" s="38" t="s">
        <v>32</v>
      </c>
      <c r="C19" s="40" t="s">
        <v>33</v>
      </c>
      <c r="D19" s="38" t="s">
        <v>23</v>
      </c>
      <c r="E19" s="39">
        <v>3</v>
      </c>
      <c r="F19" s="7">
        <v>1.07</v>
      </c>
      <c r="G19" s="43">
        <f t="shared" si="0"/>
        <v>15.352600000000001</v>
      </c>
      <c r="H19" s="7">
        <f t="shared" si="1"/>
        <v>16.427282000000002</v>
      </c>
    </row>
    <row r="20" spans="1:8" x14ac:dyDescent="0.25">
      <c r="A20" s="38">
        <v>11</v>
      </c>
      <c r="B20" s="38" t="s">
        <v>34</v>
      </c>
      <c r="C20" s="40" t="s">
        <v>35</v>
      </c>
      <c r="D20" s="38" t="s">
        <v>23</v>
      </c>
      <c r="E20" s="10">
        <v>4</v>
      </c>
      <c r="F20" s="7">
        <v>0.26</v>
      </c>
      <c r="G20" s="43">
        <f t="shared" si="0"/>
        <v>16.574300000000001</v>
      </c>
      <c r="H20" s="7">
        <f t="shared" si="1"/>
        <v>4.3093180000000002</v>
      </c>
    </row>
    <row r="21" spans="1:8" x14ac:dyDescent="0.25">
      <c r="A21" s="38">
        <v>12</v>
      </c>
      <c r="B21" s="38" t="s">
        <v>36</v>
      </c>
      <c r="C21" s="40" t="s">
        <v>37</v>
      </c>
      <c r="D21" s="38" t="s">
        <v>23</v>
      </c>
      <c r="E21" s="10">
        <v>3</v>
      </c>
      <c r="F21" s="7">
        <v>0.31</v>
      </c>
      <c r="G21" s="43">
        <f t="shared" si="0"/>
        <v>15.352600000000001</v>
      </c>
      <c r="H21" s="7">
        <f t="shared" si="1"/>
        <v>4.7593060000000005</v>
      </c>
    </row>
    <row r="22" spans="1:8" x14ac:dyDescent="0.25">
      <c r="A22" s="38">
        <v>13</v>
      </c>
      <c r="B22" s="38" t="s">
        <v>38</v>
      </c>
      <c r="C22" s="40" t="s">
        <v>39</v>
      </c>
      <c r="D22" s="38" t="s">
        <v>23</v>
      </c>
      <c r="E22" s="39">
        <v>4</v>
      </c>
      <c r="F22" s="7">
        <v>0.2</v>
      </c>
      <c r="G22" s="43">
        <f t="shared" si="0"/>
        <v>16.574300000000001</v>
      </c>
      <c r="H22" s="7">
        <f t="shared" si="1"/>
        <v>3.3148600000000004</v>
      </c>
    </row>
    <row r="23" spans="1:8" x14ac:dyDescent="0.25">
      <c r="A23" s="38">
        <v>14</v>
      </c>
      <c r="B23" s="38" t="s">
        <v>40</v>
      </c>
      <c r="C23" s="40" t="s">
        <v>41</v>
      </c>
      <c r="D23" s="38" t="s">
        <v>23</v>
      </c>
      <c r="E23" s="10">
        <v>4</v>
      </c>
      <c r="F23" s="7">
        <v>0.36</v>
      </c>
      <c r="G23" s="43">
        <f t="shared" si="0"/>
        <v>16.574300000000001</v>
      </c>
      <c r="H23" s="7">
        <f t="shared" si="1"/>
        <v>5.9667479999999999</v>
      </c>
    </row>
    <row r="24" spans="1:8" x14ac:dyDescent="0.25">
      <c r="A24" s="38">
        <v>15</v>
      </c>
      <c r="B24" s="38" t="s">
        <v>42</v>
      </c>
      <c r="C24" s="40" t="s">
        <v>43</v>
      </c>
      <c r="D24" s="38" t="s">
        <v>23</v>
      </c>
      <c r="E24" s="10">
        <v>4</v>
      </c>
      <c r="F24" s="7">
        <v>0.26</v>
      </c>
      <c r="G24" s="43">
        <f t="shared" si="0"/>
        <v>16.574300000000001</v>
      </c>
      <c r="H24" s="7">
        <f t="shared" si="1"/>
        <v>4.3093180000000002</v>
      </c>
    </row>
    <row r="25" spans="1:8" ht="25.5" x14ac:dyDescent="0.25">
      <c r="A25" s="38">
        <v>16</v>
      </c>
      <c r="B25" s="38" t="s">
        <v>44</v>
      </c>
      <c r="C25" s="40" t="s">
        <v>45</v>
      </c>
      <c r="D25" s="38" t="s">
        <v>46</v>
      </c>
      <c r="E25" s="39">
        <v>3</v>
      </c>
      <c r="F25" s="7">
        <v>3.2</v>
      </c>
      <c r="G25" s="43">
        <f t="shared" si="0"/>
        <v>15.352600000000001</v>
      </c>
      <c r="H25" s="7">
        <f t="shared" si="1"/>
        <v>49.128320000000002</v>
      </c>
    </row>
    <row r="26" spans="1:8" ht="25.5" x14ac:dyDescent="0.25">
      <c r="A26" s="38">
        <v>17</v>
      </c>
      <c r="B26" s="38" t="s">
        <v>47</v>
      </c>
      <c r="C26" s="40" t="s">
        <v>48</v>
      </c>
      <c r="D26" s="38" t="s">
        <v>46</v>
      </c>
      <c r="E26" s="39">
        <v>3</v>
      </c>
      <c r="F26" s="7">
        <v>0.15</v>
      </c>
      <c r="G26" s="43">
        <f t="shared" si="0"/>
        <v>15.352600000000001</v>
      </c>
      <c r="H26" s="7">
        <f t="shared" si="1"/>
        <v>2.3028900000000001</v>
      </c>
    </row>
    <row r="27" spans="1:8" x14ac:dyDescent="0.25">
      <c r="A27" s="38">
        <v>18</v>
      </c>
      <c r="B27" s="38" t="s">
        <v>49</v>
      </c>
      <c r="C27" s="40" t="s">
        <v>50</v>
      </c>
      <c r="D27" s="38" t="s">
        <v>46</v>
      </c>
      <c r="E27" s="39">
        <v>3</v>
      </c>
      <c r="F27" s="7">
        <v>2.0499999999999998</v>
      </c>
      <c r="G27" s="43">
        <f t="shared" si="0"/>
        <v>15.352600000000001</v>
      </c>
      <c r="H27" s="7">
        <f t="shared" si="1"/>
        <v>31.472829999999998</v>
      </c>
    </row>
    <row r="28" spans="1:8" x14ac:dyDescent="0.25">
      <c r="A28" s="38">
        <v>19</v>
      </c>
      <c r="B28" s="38" t="s">
        <v>51</v>
      </c>
      <c r="C28" s="40" t="s">
        <v>52</v>
      </c>
      <c r="D28" s="38" t="s">
        <v>46</v>
      </c>
      <c r="E28" s="39">
        <v>3</v>
      </c>
      <c r="F28" s="7">
        <v>1.51</v>
      </c>
      <c r="G28" s="43">
        <f t="shared" si="0"/>
        <v>15.352600000000001</v>
      </c>
      <c r="H28" s="7">
        <f t="shared" si="1"/>
        <v>23.182426</v>
      </c>
    </row>
    <row r="29" spans="1:8" ht="25.5" x14ac:dyDescent="0.25">
      <c r="A29" s="38">
        <v>20</v>
      </c>
      <c r="B29" s="38" t="s">
        <v>53</v>
      </c>
      <c r="C29" s="40" t="s">
        <v>54</v>
      </c>
      <c r="D29" s="38" t="s">
        <v>15</v>
      </c>
      <c r="E29" s="38">
        <v>3</v>
      </c>
      <c r="F29" s="7">
        <v>1.91</v>
      </c>
      <c r="G29" s="43">
        <f t="shared" si="0"/>
        <v>15.352600000000001</v>
      </c>
      <c r="H29" s="7">
        <f t="shared" si="1"/>
        <v>29.323466</v>
      </c>
    </row>
    <row r="30" spans="1:8" ht="25.5" x14ac:dyDescent="0.25">
      <c r="A30" s="38">
        <v>21</v>
      </c>
      <c r="B30" s="38" t="s">
        <v>55</v>
      </c>
      <c r="C30" s="40" t="s">
        <v>56</v>
      </c>
      <c r="D30" s="38" t="s">
        <v>15</v>
      </c>
      <c r="E30" s="38">
        <v>3</v>
      </c>
      <c r="F30" s="7">
        <v>2.4500000000000002</v>
      </c>
      <c r="G30" s="43">
        <f t="shared" si="0"/>
        <v>15.352600000000001</v>
      </c>
      <c r="H30" s="7">
        <f t="shared" si="1"/>
        <v>37.613870000000006</v>
      </c>
    </row>
    <row r="31" spans="1:8" ht="25.5" x14ac:dyDescent="0.25">
      <c r="A31" s="38">
        <v>22</v>
      </c>
      <c r="B31" s="38" t="s">
        <v>57</v>
      </c>
      <c r="C31" s="40" t="s">
        <v>58</v>
      </c>
      <c r="D31" s="38" t="s">
        <v>15</v>
      </c>
      <c r="E31" s="39">
        <v>3</v>
      </c>
      <c r="F31" s="7">
        <v>1.17</v>
      </c>
      <c r="G31" s="43">
        <f t="shared" si="0"/>
        <v>15.352600000000001</v>
      </c>
      <c r="H31" s="7">
        <f t="shared" si="1"/>
        <v>17.962541999999999</v>
      </c>
    </row>
    <row r="32" spans="1:8" ht="25.5" x14ac:dyDescent="0.25">
      <c r="A32" s="38">
        <v>23</v>
      </c>
      <c r="B32" s="38" t="s">
        <v>59</v>
      </c>
      <c r="C32" s="40" t="s">
        <v>60</v>
      </c>
      <c r="D32" s="38" t="s">
        <v>15</v>
      </c>
      <c r="E32" s="39">
        <v>3</v>
      </c>
      <c r="F32" s="7">
        <v>1.48</v>
      </c>
      <c r="G32" s="43">
        <f t="shared" si="0"/>
        <v>15.352600000000001</v>
      </c>
      <c r="H32" s="7">
        <f t="shared" si="1"/>
        <v>22.721848000000001</v>
      </c>
    </row>
    <row r="33" spans="1:8" x14ac:dyDescent="0.25">
      <c r="A33" s="38">
        <v>24</v>
      </c>
      <c r="B33" s="38" t="s">
        <v>61</v>
      </c>
      <c r="C33" s="40" t="s">
        <v>62</v>
      </c>
      <c r="D33" s="38" t="s">
        <v>12</v>
      </c>
      <c r="E33" s="39">
        <v>3</v>
      </c>
      <c r="F33" s="7">
        <v>0.31</v>
      </c>
      <c r="G33" s="43">
        <f t="shared" si="0"/>
        <v>15.352600000000001</v>
      </c>
      <c r="H33" s="7">
        <f t="shared" si="1"/>
        <v>4.7593060000000005</v>
      </c>
    </row>
    <row r="34" spans="1:8" x14ac:dyDescent="0.25">
      <c r="A34" s="38">
        <v>25</v>
      </c>
      <c r="B34" s="38" t="s">
        <v>63</v>
      </c>
      <c r="C34" s="40" t="s">
        <v>64</v>
      </c>
      <c r="D34" s="38" t="s">
        <v>12</v>
      </c>
      <c r="E34" s="39">
        <v>3</v>
      </c>
      <c r="F34" s="7">
        <v>0.36</v>
      </c>
      <c r="G34" s="43">
        <f t="shared" si="0"/>
        <v>15.352600000000001</v>
      </c>
      <c r="H34" s="7">
        <f t="shared" si="1"/>
        <v>5.5269360000000001</v>
      </c>
    </row>
    <row r="35" spans="1:8" x14ac:dyDescent="0.25">
      <c r="A35" s="38">
        <v>26</v>
      </c>
      <c r="B35" s="38" t="s">
        <v>65</v>
      </c>
      <c r="C35" s="40" t="s">
        <v>66</v>
      </c>
      <c r="D35" s="38" t="s">
        <v>12</v>
      </c>
      <c r="E35" s="38">
        <v>3</v>
      </c>
      <c r="F35" s="7">
        <v>0.45</v>
      </c>
      <c r="G35" s="43">
        <f t="shared" si="0"/>
        <v>15.352600000000001</v>
      </c>
      <c r="H35" s="7">
        <f t="shared" si="1"/>
        <v>6.9086700000000008</v>
      </c>
    </row>
    <row r="36" spans="1:8" ht="25.5" x14ac:dyDescent="0.25">
      <c r="A36" s="38">
        <v>27</v>
      </c>
      <c r="B36" s="38" t="s">
        <v>67</v>
      </c>
      <c r="C36" s="40" t="s">
        <v>68</v>
      </c>
      <c r="D36" s="38" t="s">
        <v>69</v>
      </c>
      <c r="E36" s="38">
        <v>4</v>
      </c>
      <c r="F36" s="7">
        <v>0.41</v>
      </c>
      <c r="G36" s="43">
        <f t="shared" si="0"/>
        <v>16.574300000000001</v>
      </c>
      <c r="H36" s="7">
        <f t="shared" si="1"/>
        <v>6.7954629999999998</v>
      </c>
    </row>
    <row r="37" spans="1:8" ht="25.5" x14ac:dyDescent="0.25">
      <c r="A37" s="38">
        <v>28</v>
      </c>
      <c r="B37" s="38" t="s">
        <v>70</v>
      </c>
      <c r="C37" s="40" t="s">
        <v>71</v>
      </c>
      <c r="D37" s="38" t="s">
        <v>69</v>
      </c>
      <c r="E37" s="38">
        <v>3</v>
      </c>
      <c r="F37" s="7">
        <v>0.25</v>
      </c>
      <c r="G37" s="43">
        <f t="shared" si="0"/>
        <v>15.352600000000001</v>
      </c>
      <c r="H37" s="7">
        <f t="shared" si="1"/>
        <v>3.8381500000000002</v>
      </c>
    </row>
    <row r="38" spans="1:8" x14ac:dyDescent="0.25">
      <c r="A38" s="38">
        <v>29</v>
      </c>
      <c r="B38" s="38" t="s">
        <v>72</v>
      </c>
      <c r="C38" s="40" t="s">
        <v>73</v>
      </c>
      <c r="D38" s="38" t="s">
        <v>23</v>
      </c>
      <c r="E38" s="38">
        <v>4</v>
      </c>
      <c r="F38" s="7">
        <v>2.34</v>
      </c>
      <c r="G38" s="43">
        <f t="shared" si="0"/>
        <v>16.574300000000001</v>
      </c>
      <c r="H38" s="7">
        <f t="shared" si="1"/>
        <v>38.783861999999999</v>
      </c>
    </row>
    <row r="39" spans="1:8" ht="51" x14ac:dyDescent="0.25">
      <c r="A39" s="38">
        <v>30</v>
      </c>
      <c r="B39" s="38" t="s">
        <v>74</v>
      </c>
      <c r="C39" s="40" t="s">
        <v>75</v>
      </c>
      <c r="D39" s="38" t="s">
        <v>12</v>
      </c>
      <c r="E39" s="38">
        <v>4</v>
      </c>
      <c r="F39" s="7">
        <v>1.5</v>
      </c>
      <c r="G39" s="43">
        <f t="shared" si="0"/>
        <v>16.574300000000001</v>
      </c>
      <c r="H39" s="7">
        <f t="shared" si="1"/>
        <v>24.861450000000001</v>
      </c>
    </row>
    <row r="40" spans="1:8" x14ac:dyDescent="0.25">
      <c r="A40" s="38">
        <v>31</v>
      </c>
      <c r="B40" s="38" t="s">
        <v>76</v>
      </c>
      <c r="C40" s="40" t="s">
        <v>77</v>
      </c>
      <c r="D40" s="38" t="s">
        <v>78</v>
      </c>
      <c r="E40" s="38">
        <v>4</v>
      </c>
      <c r="F40" s="7">
        <v>0.91</v>
      </c>
      <c r="G40" s="43">
        <f t="shared" si="0"/>
        <v>16.574300000000001</v>
      </c>
      <c r="H40" s="7">
        <f t="shared" si="1"/>
        <v>15.082613000000002</v>
      </c>
    </row>
    <row r="41" spans="1:8" x14ac:dyDescent="0.25">
      <c r="A41" s="38">
        <v>32</v>
      </c>
      <c r="B41" s="38" t="s">
        <v>79</v>
      </c>
      <c r="C41" s="40" t="s">
        <v>80</v>
      </c>
      <c r="D41" s="38" t="s">
        <v>81</v>
      </c>
      <c r="E41" s="38">
        <v>5</v>
      </c>
      <c r="F41" s="7">
        <v>3.41</v>
      </c>
      <c r="G41" s="44">
        <f>J12</f>
        <v>18.4193</v>
      </c>
      <c r="H41" s="7">
        <f t="shared" si="1"/>
        <v>62.809812999999998</v>
      </c>
    </row>
    <row r="42" spans="1:8" x14ac:dyDescent="0.25">
      <c r="A42" s="38"/>
      <c r="B42" s="38"/>
      <c r="C42" s="5" t="s">
        <v>82</v>
      </c>
      <c r="D42" s="38"/>
      <c r="E42" s="38"/>
      <c r="F42" s="7"/>
      <c r="G42" s="43" t="e">
        <f t="shared" si="0"/>
        <v>#N/A</v>
      </c>
      <c r="H42" s="7" t="e">
        <f t="shared" si="1"/>
        <v>#N/A</v>
      </c>
    </row>
    <row r="43" spans="1:8" x14ac:dyDescent="0.25">
      <c r="A43" s="38">
        <v>33</v>
      </c>
      <c r="B43" s="38" t="s">
        <v>83</v>
      </c>
      <c r="C43" s="40" t="s">
        <v>84</v>
      </c>
      <c r="D43" s="38" t="s">
        <v>12</v>
      </c>
      <c r="E43" s="38">
        <v>4</v>
      </c>
      <c r="F43" s="7">
        <v>0.5</v>
      </c>
      <c r="G43" s="43">
        <f t="shared" si="0"/>
        <v>16.574300000000001</v>
      </c>
      <c r="H43" s="7">
        <f t="shared" si="1"/>
        <v>8.2871500000000005</v>
      </c>
    </row>
    <row r="44" spans="1:8" x14ac:dyDescent="0.25">
      <c r="A44" s="38">
        <v>34</v>
      </c>
      <c r="B44" s="38" t="s">
        <v>85</v>
      </c>
      <c r="C44" s="40" t="s">
        <v>86</v>
      </c>
      <c r="D44" s="38" t="s">
        <v>12</v>
      </c>
      <c r="E44" s="38">
        <v>4</v>
      </c>
      <c r="F44" s="7">
        <v>0.56000000000000005</v>
      </c>
      <c r="G44" s="43">
        <f t="shared" si="0"/>
        <v>16.574300000000001</v>
      </c>
      <c r="H44" s="7">
        <f t="shared" si="1"/>
        <v>9.2816080000000021</v>
      </c>
    </row>
    <row r="45" spans="1:8" x14ac:dyDescent="0.25">
      <c r="A45" s="38">
        <v>35</v>
      </c>
      <c r="B45" s="38" t="s">
        <v>87</v>
      </c>
      <c r="C45" s="40" t="s">
        <v>88</v>
      </c>
      <c r="D45" s="38" t="s">
        <v>12</v>
      </c>
      <c r="E45" s="38">
        <v>4</v>
      </c>
      <c r="F45" s="7">
        <v>0.61</v>
      </c>
      <c r="G45" s="43">
        <f t="shared" si="0"/>
        <v>16.574300000000001</v>
      </c>
      <c r="H45" s="7">
        <f t="shared" si="1"/>
        <v>10.110323000000001</v>
      </c>
    </row>
    <row r="46" spans="1:8" x14ac:dyDescent="0.25">
      <c r="A46" s="38">
        <v>36</v>
      </c>
      <c r="B46" s="38" t="s">
        <v>89</v>
      </c>
      <c r="C46" s="40" t="s">
        <v>90</v>
      </c>
      <c r="D46" s="38" t="s">
        <v>12</v>
      </c>
      <c r="E46" s="38">
        <v>4</v>
      </c>
      <c r="F46" s="7">
        <v>0.76</v>
      </c>
      <c r="G46" s="43">
        <f t="shared" si="0"/>
        <v>16.574300000000001</v>
      </c>
      <c r="H46" s="7">
        <f t="shared" si="1"/>
        <v>12.596468000000002</v>
      </c>
    </row>
    <row r="47" spans="1:8" x14ac:dyDescent="0.25">
      <c r="A47" s="38">
        <v>37</v>
      </c>
      <c r="B47" s="38" t="s">
        <v>91</v>
      </c>
      <c r="C47" s="40" t="s">
        <v>92</v>
      </c>
      <c r="D47" s="38" t="s">
        <v>12</v>
      </c>
      <c r="E47" s="38">
        <v>4</v>
      </c>
      <c r="F47" s="7">
        <v>0.83</v>
      </c>
      <c r="G47" s="43">
        <f t="shared" si="0"/>
        <v>16.574300000000001</v>
      </c>
      <c r="H47" s="7">
        <f t="shared" si="1"/>
        <v>13.756669</v>
      </c>
    </row>
    <row r="48" spans="1:8" x14ac:dyDescent="0.25">
      <c r="A48" s="38">
        <v>38</v>
      </c>
      <c r="B48" s="38" t="s">
        <v>93</v>
      </c>
      <c r="C48" s="40" t="s">
        <v>94</v>
      </c>
      <c r="D48" s="38" t="s">
        <v>12</v>
      </c>
      <c r="E48" s="38">
        <v>4</v>
      </c>
      <c r="F48" s="7">
        <v>1.21</v>
      </c>
      <c r="G48" s="43">
        <f t="shared" si="0"/>
        <v>16.574300000000001</v>
      </c>
      <c r="H48" s="7">
        <f t="shared" si="1"/>
        <v>20.054902999999999</v>
      </c>
    </row>
    <row r="49" spans="1:8" x14ac:dyDescent="0.25">
      <c r="A49" s="38">
        <v>39</v>
      </c>
      <c r="B49" s="38" t="s">
        <v>95</v>
      </c>
      <c r="C49" s="40" t="s">
        <v>96</v>
      </c>
      <c r="D49" s="38" t="s">
        <v>12</v>
      </c>
      <c r="E49" s="38">
        <v>4</v>
      </c>
      <c r="F49" s="7">
        <v>1.8</v>
      </c>
      <c r="G49" s="43">
        <f t="shared" si="0"/>
        <v>16.574300000000001</v>
      </c>
      <c r="H49" s="7">
        <f t="shared" si="1"/>
        <v>29.833740000000002</v>
      </c>
    </row>
    <row r="50" spans="1:8" ht="25.5" x14ac:dyDescent="0.25">
      <c r="A50" s="38">
        <v>40</v>
      </c>
      <c r="B50" s="38" t="s">
        <v>97</v>
      </c>
      <c r="C50" s="40" t="s">
        <v>98</v>
      </c>
      <c r="D50" s="38" t="s">
        <v>12</v>
      </c>
      <c r="E50" s="39">
        <v>4</v>
      </c>
      <c r="F50" s="7">
        <v>1.25</v>
      </c>
      <c r="G50" s="43">
        <f t="shared" si="0"/>
        <v>16.574300000000001</v>
      </c>
      <c r="H50" s="7">
        <f t="shared" si="1"/>
        <v>20.717874999999999</v>
      </c>
    </row>
    <row r="51" spans="1:8" x14ac:dyDescent="0.25">
      <c r="A51" s="38">
        <v>41</v>
      </c>
      <c r="B51" s="38" t="s">
        <v>99</v>
      </c>
      <c r="C51" s="40" t="s">
        <v>100</v>
      </c>
      <c r="D51" s="38" t="s">
        <v>12</v>
      </c>
      <c r="E51" s="39">
        <v>3</v>
      </c>
      <c r="F51" s="7">
        <v>0.6</v>
      </c>
      <c r="G51" s="43">
        <f t="shared" si="0"/>
        <v>15.352600000000001</v>
      </c>
      <c r="H51" s="7">
        <f t="shared" si="1"/>
        <v>9.2115600000000004</v>
      </c>
    </row>
    <row r="52" spans="1:8" ht="25.5" x14ac:dyDescent="0.25">
      <c r="A52" s="38">
        <v>42</v>
      </c>
      <c r="B52" s="38" t="s">
        <v>101</v>
      </c>
      <c r="C52" s="40" t="s">
        <v>102</v>
      </c>
      <c r="D52" s="38" t="s">
        <v>12</v>
      </c>
      <c r="E52" s="39">
        <v>4</v>
      </c>
      <c r="F52" s="7">
        <v>1.1399999999999999</v>
      </c>
      <c r="G52" s="43">
        <f t="shared" si="0"/>
        <v>16.574300000000001</v>
      </c>
      <c r="H52" s="7">
        <f t="shared" si="1"/>
        <v>18.894701999999999</v>
      </c>
    </row>
    <row r="53" spans="1:8" x14ac:dyDescent="0.25">
      <c r="A53" s="38">
        <v>43</v>
      </c>
      <c r="B53" s="38" t="s">
        <v>103</v>
      </c>
      <c r="C53" s="40" t="s">
        <v>104</v>
      </c>
      <c r="D53" s="38" t="s">
        <v>12</v>
      </c>
      <c r="E53" s="39">
        <v>4</v>
      </c>
      <c r="F53" s="7">
        <v>0.62</v>
      </c>
      <c r="G53" s="43">
        <f t="shared" si="0"/>
        <v>16.574300000000001</v>
      </c>
      <c r="H53" s="7">
        <f t="shared" si="1"/>
        <v>10.276066</v>
      </c>
    </row>
    <row r="54" spans="1:8" x14ac:dyDescent="0.25">
      <c r="A54" s="38">
        <v>44</v>
      </c>
      <c r="B54" s="38" t="s">
        <v>105</v>
      </c>
      <c r="C54" s="40" t="s">
        <v>106</v>
      </c>
      <c r="D54" s="38" t="s">
        <v>23</v>
      </c>
      <c r="E54" s="39">
        <v>4</v>
      </c>
      <c r="F54" s="7">
        <v>0.82</v>
      </c>
      <c r="G54" s="43">
        <f t="shared" si="0"/>
        <v>16.574300000000001</v>
      </c>
      <c r="H54" s="7">
        <f t="shared" si="1"/>
        <v>13.590926</v>
      </c>
    </row>
    <row r="55" spans="1:8" x14ac:dyDescent="0.25">
      <c r="A55" s="38">
        <v>45</v>
      </c>
      <c r="B55" s="38" t="s">
        <v>107</v>
      </c>
      <c r="C55" s="40" t="s">
        <v>108</v>
      </c>
      <c r="D55" s="38" t="s">
        <v>23</v>
      </c>
      <c r="E55" s="39">
        <v>4</v>
      </c>
      <c r="F55" s="7">
        <v>0.32</v>
      </c>
      <c r="G55" s="43">
        <f t="shared" si="0"/>
        <v>16.574300000000001</v>
      </c>
      <c r="H55" s="7">
        <f t="shared" si="1"/>
        <v>5.303776</v>
      </c>
    </row>
    <row r="56" spans="1:8" ht="25.5" x14ac:dyDescent="0.25">
      <c r="A56" s="38">
        <v>46</v>
      </c>
      <c r="B56" s="38" t="s">
        <v>109</v>
      </c>
      <c r="C56" s="40" t="s">
        <v>110</v>
      </c>
      <c r="D56" s="38" t="s">
        <v>111</v>
      </c>
      <c r="E56" s="39">
        <v>3</v>
      </c>
      <c r="F56" s="7">
        <v>0.5</v>
      </c>
      <c r="G56" s="43">
        <f t="shared" si="0"/>
        <v>15.352600000000001</v>
      </c>
      <c r="H56" s="7">
        <f t="shared" si="1"/>
        <v>7.6763000000000003</v>
      </c>
    </row>
    <row r="57" spans="1:8" ht="25.5" x14ac:dyDescent="0.25">
      <c r="A57" s="38">
        <v>47</v>
      </c>
      <c r="B57" s="38" t="s">
        <v>112</v>
      </c>
      <c r="C57" s="40" t="s">
        <v>113</v>
      </c>
      <c r="D57" s="38" t="s">
        <v>111</v>
      </c>
      <c r="E57" s="39">
        <v>3</v>
      </c>
      <c r="F57" s="7">
        <v>0.6</v>
      </c>
      <c r="G57" s="43">
        <f t="shared" si="0"/>
        <v>15.352600000000001</v>
      </c>
      <c r="H57" s="7">
        <f t="shared" si="1"/>
        <v>9.2115600000000004</v>
      </c>
    </row>
    <row r="58" spans="1:8" ht="25.5" x14ac:dyDescent="0.25">
      <c r="A58" s="38">
        <v>48</v>
      </c>
      <c r="B58" s="38" t="s">
        <v>114</v>
      </c>
      <c r="C58" s="40" t="s">
        <v>115</v>
      </c>
      <c r="D58" s="38" t="s">
        <v>111</v>
      </c>
      <c r="E58" s="39">
        <v>3</v>
      </c>
      <c r="F58" s="7">
        <v>0.7</v>
      </c>
      <c r="G58" s="43">
        <f t="shared" si="0"/>
        <v>15.352600000000001</v>
      </c>
      <c r="H58" s="7">
        <f t="shared" si="1"/>
        <v>10.74682</v>
      </c>
    </row>
    <row r="59" spans="1:8" x14ac:dyDescent="0.25">
      <c r="A59" s="38">
        <v>49</v>
      </c>
      <c r="B59" s="38" t="s">
        <v>116</v>
      </c>
      <c r="C59" s="40" t="s">
        <v>117</v>
      </c>
      <c r="D59" s="38" t="s">
        <v>111</v>
      </c>
      <c r="E59" s="39">
        <v>3</v>
      </c>
      <c r="F59" s="7">
        <v>0.5</v>
      </c>
      <c r="G59" s="43">
        <f t="shared" si="0"/>
        <v>15.352600000000001</v>
      </c>
      <c r="H59" s="7">
        <f t="shared" si="1"/>
        <v>7.6763000000000003</v>
      </c>
    </row>
    <row r="60" spans="1:8" x14ac:dyDescent="0.25">
      <c r="A60" s="38">
        <v>50</v>
      </c>
      <c r="B60" s="38" t="s">
        <v>118</v>
      </c>
      <c r="C60" s="40" t="s">
        <v>119</v>
      </c>
      <c r="D60" s="38" t="s">
        <v>111</v>
      </c>
      <c r="E60" s="39">
        <v>3</v>
      </c>
      <c r="F60" s="7">
        <v>0.6</v>
      </c>
      <c r="G60" s="43">
        <f t="shared" si="0"/>
        <v>15.352600000000001</v>
      </c>
      <c r="H60" s="7">
        <f t="shared" si="1"/>
        <v>9.2115600000000004</v>
      </c>
    </row>
    <row r="61" spans="1:8" x14ac:dyDescent="0.25">
      <c r="A61" s="38">
        <v>51</v>
      </c>
      <c r="B61" s="38" t="s">
        <v>120</v>
      </c>
      <c r="C61" s="40" t="s">
        <v>121</v>
      </c>
      <c r="D61" s="38" t="s">
        <v>122</v>
      </c>
      <c r="E61" s="39">
        <v>3</v>
      </c>
      <c r="F61" s="7">
        <v>0.38</v>
      </c>
      <c r="G61" s="43">
        <f t="shared" si="0"/>
        <v>15.352600000000001</v>
      </c>
      <c r="H61" s="7">
        <f t="shared" si="1"/>
        <v>5.8339880000000006</v>
      </c>
    </row>
    <row r="62" spans="1:8" x14ac:dyDescent="0.25">
      <c r="A62" s="38">
        <v>52</v>
      </c>
      <c r="B62" s="38" t="s">
        <v>123</v>
      </c>
      <c r="C62" s="40" t="s">
        <v>124</v>
      </c>
      <c r="D62" s="38" t="s">
        <v>12</v>
      </c>
      <c r="E62" s="39">
        <v>4</v>
      </c>
      <c r="F62" s="7">
        <v>1.37</v>
      </c>
      <c r="G62" s="43">
        <f t="shared" si="0"/>
        <v>16.574300000000001</v>
      </c>
      <c r="H62" s="7">
        <f t="shared" si="1"/>
        <v>22.706791000000003</v>
      </c>
    </row>
    <row r="63" spans="1:8" x14ac:dyDescent="0.25">
      <c r="A63" s="38">
        <v>53</v>
      </c>
      <c r="B63" s="38" t="s">
        <v>125</v>
      </c>
      <c r="C63" s="40" t="s">
        <v>126</v>
      </c>
      <c r="D63" s="38" t="s">
        <v>12</v>
      </c>
      <c r="E63" s="39">
        <v>4</v>
      </c>
      <c r="F63" s="7">
        <v>1.89</v>
      </c>
      <c r="G63" s="43">
        <f t="shared" si="0"/>
        <v>16.574300000000001</v>
      </c>
      <c r="H63" s="7">
        <f t="shared" si="1"/>
        <v>31.325427000000001</v>
      </c>
    </row>
    <row r="64" spans="1:8" x14ac:dyDescent="0.25">
      <c r="A64" s="38">
        <v>54</v>
      </c>
      <c r="B64" s="38" t="s">
        <v>127</v>
      </c>
      <c r="C64" s="40" t="s">
        <v>128</v>
      </c>
      <c r="D64" s="38" t="s">
        <v>12</v>
      </c>
      <c r="E64" s="39">
        <v>4</v>
      </c>
      <c r="F64" s="7">
        <v>2.6</v>
      </c>
      <c r="G64" s="43">
        <f t="shared" si="0"/>
        <v>16.574300000000001</v>
      </c>
      <c r="H64" s="7">
        <f t="shared" si="1"/>
        <v>43.093180000000004</v>
      </c>
    </row>
    <row r="65" spans="1:8" x14ac:dyDescent="0.25">
      <c r="A65" s="38">
        <v>55</v>
      </c>
      <c r="B65" s="38" t="s">
        <v>129</v>
      </c>
      <c r="C65" s="40" t="s">
        <v>130</v>
      </c>
      <c r="D65" s="38" t="s">
        <v>23</v>
      </c>
      <c r="E65" s="39">
        <v>4</v>
      </c>
      <c r="F65" s="7">
        <v>2.09</v>
      </c>
      <c r="G65" s="43">
        <f t="shared" si="0"/>
        <v>16.574300000000001</v>
      </c>
      <c r="H65" s="7">
        <f t="shared" si="1"/>
        <v>34.640287000000001</v>
      </c>
    </row>
    <row r="66" spans="1:8" x14ac:dyDescent="0.25">
      <c r="A66" s="38">
        <v>56</v>
      </c>
      <c r="B66" s="38" t="s">
        <v>131</v>
      </c>
      <c r="C66" s="40" t="s">
        <v>132</v>
      </c>
      <c r="D66" s="38" t="s">
        <v>23</v>
      </c>
      <c r="E66" s="39">
        <v>4</v>
      </c>
      <c r="F66" s="7">
        <v>2</v>
      </c>
      <c r="G66" s="43">
        <f t="shared" si="0"/>
        <v>16.574300000000001</v>
      </c>
      <c r="H66" s="7">
        <f t="shared" si="1"/>
        <v>33.148600000000002</v>
      </c>
    </row>
    <row r="67" spans="1:8" x14ac:dyDescent="0.25">
      <c r="A67" s="38">
        <v>57</v>
      </c>
      <c r="B67" s="38" t="s">
        <v>133</v>
      </c>
      <c r="C67" s="40" t="s">
        <v>134</v>
      </c>
      <c r="D67" s="38" t="s">
        <v>23</v>
      </c>
      <c r="E67" s="39">
        <v>4</v>
      </c>
      <c r="F67" s="7">
        <v>1.26</v>
      </c>
      <c r="G67" s="43">
        <f t="shared" si="0"/>
        <v>16.574300000000001</v>
      </c>
      <c r="H67" s="7">
        <f t="shared" si="1"/>
        <v>20.883618000000002</v>
      </c>
    </row>
    <row r="68" spans="1:8" x14ac:dyDescent="0.25">
      <c r="A68" s="38">
        <v>58</v>
      </c>
      <c r="B68" s="38" t="s">
        <v>135</v>
      </c>
      <c r="C68" s="40" t="s">
        <v>136</v>
      </c>
      <c r="D68" s="38" t="s">
        <v>23</v>
      </c>
      <c r="E68" s="39">
        <v>4</v>
      </c>
      <c r="F68" s="7">
        <v>2.1</v>
      </c>
      <c r="G68" s="43">
        <f t="shared" si="0"/>
        <v>16.574300000000001</v>
      </c>
      <c r="H68" s="7">
        <f t="shared" si="1"/>
        <v>34.806030000000007</v>
      </c>
    </row>
    <row r="69" spans="1:8" x14ac:dyDescent="0.25">
      <c r="A69" s="38">
        <v>59</v>
      </c>
      <c r="B69" s="38" t="s">
        <v>137</v>
      </c>
      <c r="C69" s="40" t="s">
        <v>138</v>
      </c>
      <c r="D69" s="38" t="s">
        <v>23</v>
      </c>
      <c r="E69" s="39">
        <v>4</v>
      </c>
      <c r="F69" s="7">
        <v>2.5</v>
      </c>
      <c r="G69" s="43">
        <f t="shared" si="0"/>
        <v>16.574300000000001</v>
      </c>
      <c r="H69" s="7">
        <f t="shared" si="1"/>
        <v>41.435749999999999</v>
      </c>
    </row>
    <row r="70" spans="1:8" x14ac:dyDescent="0.25">
      <c r="A70" s="11">
        <v>60</v>
      </c>
      <c r="B70" s="11" t="s">
        <v>139</v>
      </c>
      <c r="C70" s="45" t="s">
        <v>140</v>
      </c>
      <c r="D70" s="11" t="s">
        <v>23</v>
      </c>
      <c r="E70" s="10">
        <v>4</v>
      </c>
      <c r="F70" s="12">
        <v>5.03</v>
      </c>
      <c r="G70" s="43">
        <f t="shared" si="0"/>
        <v>16.574300000000001</v>
      </c>
      <c r="H70" s="7">
        <f t="shared" si="1"/>
        <v>83.368729000000002</v>
      </c>
    </row>
    <row r="71" spans="1:8" x14ac:dyDescent="0.25">
      <c r="A71" s="38">
        <v>61</v>
      </c>
      <c r="B71" s="38" t="s">
        <v>141</v>
      </c>
      <c r="C71" s="40" t="s">
        <v>142</v>
      </c>
      <c r="D71" s="38" t="s">
        <v>23</v>
      </c>
      <c r="E71" s="39">
        <v>3</v>
      </c>
      <c r="F71" s="7">
        <v>0.69</v>
      </c>
      <c r="G71" s="43">
        <f t="shared" si="0"/>
        <v>15.352600000000001</v>
      </c>
      <c r="H71" s="7">
        <f t="shared" si="1"/>
        <v>10.593294</v>
      </c>
    </row>
    <row r="72" spans="1:8" x14ac:dyDescent="0.25">
      <c r="A72" s="38">
        <v>62</v>
      </c>
      <c r="B72" s="38" t="s">
        <v>143</v>
      </c>
      <c r="C72" s="40" t="s">
        <v>144</v>
      </c>
      <c r="D72" s="38" t="s">
        <v>23</v>
      </c>
      <c r="E72" s="39">
        <v>3</v>
      </c>
      <c r="F72" s="7">
        <v>0.8</v>
      </c>
      <c r="G72" s="43">
        <f t="shared" si="0"/>
        <v>15.352600000000001</v>
      </c>
      <c r="H72" s="7">
        <f t="shared" si="1"/>
        <v>12.282080000000001</v>
      </c>
    </row>
    <row r="73" spans="1:8" x14ac:dyDescent="0.25">
      <c r="A73" s="38">
        <v>63</v>
      </c>
      <c r="B73" s="38" t="s">
        <v>145</v>
      </c>
      <c r="C73" s="40" t="s">
        <v>146</v>
      </c>
      <c r="D73" s="38" t="s">
        <v>23</v>
      </c>
      <c r="E73" s="39">
        <v>4</v>
      </c>
      <c r="F73" s="7">
        <v>0.98</v>
      </c>
      <c r="G73" s="43">
        <f t="shared" si="0"/>
        <v>16.574300000000001</v>
      </c>
      <c r="H73" s="7">
        <f t="shared" si="1"/>
        <v>16.242813999999999</v>
      </c>
    </row>
    <row r="74" spans="1:8" x14ac:dyDescent="0.25">
      <c r="A74" s="38">
        <v>64</v>
      </c>
      <c r="B74" s="38" t="s">
        <v>147</v>
      </c>
      <c r="C74" s="40" t="s">
        <v>148</v>
      </c>
      <c r="D74" s="38" t="s">
        <v>23</v>
      </c>
      <c r="E74" s="39">
        <v>3</v>
      </c>
      <c r="F74" s="7">
        <v>0.43</v>
      </c>
      <c r="G74" s="43">
        <f t="shared" ref="G74:G131" si="2">VLOOKUP(E74,$I$9:$J$11,2,FALSE)</f>
        <v>15.352600000000001</v>
      </c>
      <c r="H74" s="7">
        <f t="shared" si="1"/>
        <v>6.6016180000000002</v>
      </c>
    </row>
    <row r="75" spans="1:8" x14ac:dyDescent="0.25">
      <c r="A75" s="38">
        <v>65</v>
      </c>
      <c r="B75" s="38" t="s">
        <v>149</v>
      </c>
      <c r="C75" s="40" t="s">
        <v>150</v>
      </c>
      <c r="D75" s="38" t="s">
        <v>23</v>
      </c>
      <c r="E75" s="39">
        <v>4</v>
      </c>
      <c r="F75" s="7">
        <v>1.0900000000000001</v>
      </c>
      <c r="G75" s="43">
        <f t="shared" si="2"/>
        <v>16.574300000000001</v>
      </c>
      <c r="H75" s="7">
        <f t="shared" ref="H75:H138" si="3">F75*G75</f>
        <v>18.065987000000003</v>
      </c>
    </row>
    <row r="76" spans="1:8" x14ac:dyDescent="0.25">
      <c r="A76" s="38">
        <v>66</v>
      </c>
      <c r="B76" s="38" t="s">
        <v>151</v>
      </c>
      <c r="C76" s="40" t="s">
        <v>152</v>
      </c>
      <c r="D76" s="38" t="s">
        <v>23</v>
      </c>
      <c r="E76" s="39">
        <v>4</v>
      </c>
      <c r="F76" s="7">
        <v>0.9</v>
      </c>
      <c r="G76" s="43">
        <f t="shared" si="2"/>
        <v>16.574300000000001</v>
      </c>
      <c r="H76" s="7">
        <f t="shared" si="3"/>
        <v>14.916870000000001</v>
      </c>
    </row>
    <row r="77" spans="1:8" x14ac:dyDescent="0.25">
      <c r="A77" s="38">
        <v>67</v>
      </c>
      <c r="B77" s="38" t="s">
        <v>153</v>
      </c>
      <c r="C77" s="40" t="s">
        <v>154</v>
      </c>
      <c r="D77" s="38" t="s">
        <v>23</v>
      </c>
      <c r="E77" s="39">
        <v>4</v>
      </c>
      <c r="F77" s="7">
        <v>0.72</v>
      </c>
      <c r="G77" s="43">
        <f t="shared" si="2"/>
        <v>16.574300000000001</v>
      </c>
      <c r="H77" s="7">
        <f t="shared" si="3"/>
        <v>11.933496</v>
      </c>
    </row>
    <row r="78" spans="1:8" x14ac:dyDescent="0.25">
      <c r="A78" s="38">
        <v>68</v>
      </c>
      <c r="B78" s="38" t="s">
        <v>155</v>
      </c>
      <c r="C78" s="40" t="s">
        <v>156</v>
      </c>
      <c r="D78" s="38" t="s">
        <v>23</v>
      </c>
      <c r="E78" s="39">
        <v>3</v>
      </c>
      <c r="F78" s="7">
        <v>0.35</v>
      </c>
      <c r="G78" s="43">
        <f t="shared" si="2"/>
        <v>15.352600000000001</v>
      </c>
      <c r="H78" s="7">
        <f t="shared" si="3"/>
        <v>5.3734099999999998</v>
      </c>
    </row>
    <row r="79" spans="1:8" x14ac:dyDescent="0.25">
      <c r="A79" s="38">
        <v>69</v>
      </c>
      <c r="B79" s="38" t="s">
        <v>157</v>
      </c>
      <c r="C79" s="40" t="s">
        <v>158</v>
      </c>
      <c r="D79" s="38" t="s">
        <v>23</v>
      </c>
      <c r="E79" s="39">
        <v>4</v>
      </c>
      <c r="F79" s="7">
        <v>1.1000000000000001</v>
      </c>
      <c r="G79" s="43">
        <f t="shared" si="2"/>
        <v>16.574300000000001</v>
      </c>
      <c r="H79" s="7">
        <f t="shared" si="3"/>
        <v>18.231730000000002</v>
      </c>
    </row>
    <row r="80" spans="1:8" x14ac:dyDescent="0.25">
      <c r="A80" s="38">
        <v>70</v>
      </c>
      <c r="B80" s="38" t="s">
        <v>159</v>
      </c>
      <c r="C80" s="40" t="s">
        <v>160</v>
      </c>
      <c r="D80" s="38" t="s">
        <v>23</v>
      </c>
      <c r="E80" s="39">
        <v>4</v>
      </c>
      <c r="F80" s="7">
        <v>1.8</v>
      </c>
      <c r="G80" s="43">
        <f t="shared" si="2"/>
        <v>16.574300000000001</v>
      </c>
      <c r="H80" s="7">
        <f t="shared" si="3"/>
        <v>29.833740000000002</v>
      </c>
    </row>
    <row r="81" spans="1:10" x14ac:dyDescent="0.25">
      <c r="A81" s="38">
        <v>71</v>
      </c>
      <c r="B81" s="38" t="s">
        <v>161</v>
      </c>
      <c r="C81" s="40" t="s">
        <v>162</v>
      </c>
      <c r="D81" s="38" t="s">
        <v>23</v>
      </c>
      <c r="E81" s="39">
        <v>4</v>
      </c>
      <c r="F81" s="7">
        <v>1.3</v>
      </c>
      <c r="G81" s="43">
        <f t="shared" si="2"/>
        <v>16.574300000000001</v>
      </c>
      <c r="H81" s="7">
        <f t="shared" si="3"/>
        <v>21.546590000000002</v>
      </c>
    </row>
    <row r="82" spans="1:10" x14ac:dyDescent="0.25">
      <c r="A82" s="38">
        <v>72</v>
      </c>
      <c r="B82" s="38" t="s">
        <v>163</v>
      </c>
      <c r="C82" s="40" t="s">
        <v>164</v>
      </c>
      <c r="D82" s="38" t="s">
        <v>23</v>
      </c>
      <c r="E82" s="39">
        <v>4</v>
      </c>
      <c r="F82" s="7">
        <v>0.47360000000000002</v>
      </c>
      <c r="G82" s="43">
        <f t="shared" si="2"/>
        <v>16.574300000000001</v>
      </c>
      <c r="H82" s="7">
        <f t="shared" si="3"/>
        <v>7.8495884800000004</v>
      </c>
    </row>
    <row r="83" spans="1:10" ht="25.5" x14ac:dyDescent="0.25">
      <c r="A83" s="38">
        <v>73</v>
      </c>
      <c r="B83" s="38" t="s">
        <v>165</v>
      </c>
      <c r="C83" s="40" t="s">
        <v>166</v>
      </c>
      <c r="D83" s="38" t="s">
        <v>23</v>
      </c>
      <c r="E83" s="39">
        <v>4</v>
      </c>
      <c r="F83" s="7">
        <v>0.73</v>
      </c>
      <c r="G83" s="43">
        <f t="shared" si="2"/>
        <v>16.574300000000001</v>
      </c>
      <c r="H83" s="7">
        <f t="shared" si="3"/>
        <v>12.099239000000001</v>
      </c>
    </row>
    <row r="84" spans="1:10" ht="25.5" x14ac:dyDescent="0.25">
      <c r="A84" s="38">
        <v>74</v>
      </c>
      <c r="B84" s="38" t="s">
        <v>167</v>
      </c>
      <c r="C84" s="40" t="s">
        <v>168</v>
      </c>
      <c r="D84" s="38" t="s">
        <v>23</v>
      </c>
      <c r="E84" s="39">
        <v>4</v>
      </c>
      <c r="F84" s="7">
        <v>0.85</v>
      </c>
      <c r="G84" s="43">
        <f t="shared" si="2"/>
        <v>16.574300000000001</v>
      </c>
      <c r="H84" s="7">
        <f t="shared" si="3"/>
        <v>14.088155</v>
      </c>
    </row>
    <row r="85" spans="1:10" x14ac:dyDescent="0.25">
      <c r="A85" s="38">
        <v>75</v>
      </c>
      <c r="B85" s="38" t="s">
        <v>169</v>
      </c>
      <c r="C85" s="40" t="s">
        <v>170</v>
      </c>
      <c r="D85" s="38" t="s">
        <v>23</v>
      </c>
      <c r="E85" s="39">
        <v>4</v>
      </c>
      <c r="F85" s="7">
        <v>0.2</v>
      </c>
      <c r="G85" s="43">
        <f t="shared" si="2"/>
        <v>16.574300000000001</v>
      </c>
      <c r="H85" s="7">
        <f t="shared" si="3"/>
        <v>3.3148600000000004</v>
      </c>
    </row>
    <row r="86" spans="1:10" x14ac:dyDescent="0.25">
      <c r="A86" s="38">
        <v>76</v>
      </c>
      <c r="B86" s="38" t="s">
        <v>171</v>
      </c>
      <c r="C86" s="40" t="s">
        <v>172</v>
      </c>
      <c r="D86" s="38" t="s">
        <v>23</v>
      </c>
      <c r="E86" s="39">
        <v>4</v>
      </c>
      <c r="F86" s="7">
        <v>0.6</v>
      </c>
      <c r="G86" s="43">
        <f t="shared" si="2"/>
        <v>16.574300000000001</v>
      </c>
      <c r="H86" s="7">
        <f t="shared" si="3"/>
        <v>9.9445800000000002</v>
      </c>
    </row>
    <row r="87" spans="1:10" x14ac:dyDescent="0.25">
      <c r="A87" s="38">
        <v>77</v>
      </c>
      <c r="B87" s="38" t="s">
        <v>173</v>
      </c>
      <c r="C87" s="40" t="s">
        <v>174</v>
      </c>
      <c r="D87" s="38" t="s">
        <v>23</v>
      </c>
      <c r="E87" s="39">
        <v>4</v>
      </c>
      <c r="F87" s="7">
        <v>0.35</v>
      </c>
      <c r="G87" s="43">
        <f t="shared" si="2"/>
        <v>16.574300000000001</v>
      </c>
      <c r="H87" s="7">
        <f t="shared" si="3"/>
        <v>5.801005</v>
      </c>
    </row>
    <row r="88" spans="1:10" x14ac:dyDescent="0.25">
      <c r="A88" s="38">
        <v>78</v>
      </c>
      <c r="B88" s="38" t="s">
        <v>175</v>
      </c>
      <c r="C88" s="40" t="s">
        <v>176</v>
      </c>
      <c r="D88" s="38" t="s">
        <v>23</v>
      </c>
      <c r="E88" s="39">
        <v>4</v>
      </c>
      <c r="F88" s="7">
        <v>0.53</v>
      </c>
      <c r="G88" s="43">
        <f t="shared" si="2"/>
        <v>16.574300000000001</v>
      </c>
      <c r="H88" s="7">
        <f t="shared" si="3"/>
        <v>8.7843790000000013</v>
      </c>
    </row>
    <row r="89" spans="1:10" x14ac:dyDescent="0.25">
      <c r="A89" s="38">
        <v>79</v>
      </c>
      <c r="B89" s="38" t="s">
        <v>177</v>
      </c>
      <c r="C89" s="40" t="s">
        <v>178</v>
      </c>
      <c r="D89" s="38" t="s">
        <v>23</v>
      </c>
      <c r="E89" s="39">
        <v>4</v>
      </c>
      <c r="F89" s="7">
        <v>0.72</v>
      </c>
      <c r="G89" s="43">
        <f t="shared" si="2"/>
        <v>16.574300000000001</v>
      </c>
      <c r="H89" s="7">
        <f t="shared" si="3"/>
        <v>11.933496</v>
      </c>
    </row>
    <row r="90" spans="1:10" x14ac:dyDescent="0.25">
      <c r="A90" s="38">
        <v>80</v>
      </c>
      <c r="B90" s="38" t="s">
        <v>179</v>
      </c>
      <c r="C90" s="40" t="s">
        <v>180</v>
      </c>
      <c r="D90" s="38" t="s">
        <v>12</v>
      </c>
      <c r="E90" s="39">
        <v>3</v>
      </c>
      <c r="F90" s="7">
        <v>0.27</v>
      </c>
      <c r="G90" s="43">
        <f t="shared" si="2"/>
        <v>15.352600000000001</v>
      </c>
      <c r="H90" s="7">
        <f t="shared" si="3"/>
        <v>4.1452020000000003</v>
      </c>
    </row>
    <row r="91" spans="1:10" x14ac:dyDescent="0.25">
      <c r="A91" s="38">
        <v>81</v>
      </c>
      <c r="B91" s="38" t="s">
        <v>181</v>
      </c>
      <c r="C91" s="40" t="s">
        <v>182</v>
      </c>
      <c r="D91" s="38" t="s">
        <v>23</v>
      </c>
      <c r="E91" s="39">
        <v>4</v>
      </c>
      <c r="F91" s="7">
        <v>0.88</v>
      </c>
      <c r="G91" s="43">
        <f t="shared" si="2"/>
        <v>16.574300000000001</v>
      </c>
      <c r="H91" s="7">
        <f t="shared" si="3"/>
        <v>14.585384000000001</v>
      </c>
    </row>
    <row r="92" spans="1:10" x14ac:dyDescent="0.25">
      <c r="A92" s="11">
        <v>82</v>
      </c>
      <c r="B92" s="11" t="s">
        <v>183</v>
      </c>
      <c r="C92" s="45" t="s">
        <v>184</v>
      </c>
      <c r="D92" s="11" t="s">
        <v>23</v>
      </c>
      <c r="E92" s="10">
        <v>3</v>
      </c>
      <c r="F92" s="12">
        <v>0.42</v>
      </c>
      <c r="G92" s="43">
        <f t="shared" si="2"/>
        <v>15.352600000000001</v>
      </c>
      <c r="H92" s="7">
        <f t="shared" si="3"/>
        <v>6.4480919999999999</v>
      </c>
      <c r="I92" s="13"/>
      <c r="J92" s="13"/>
    </row>
    <row r="93" spans="1:10" x14ac:dyDescent="0.25">
      <c r="A93" s="11">
        <v>83</v>
      </c>
      <c r="B93" s="11" t="s">
        <v>185</v>
      </c>
      <c r="C93" s="45" t="s">
        <v>186</v>
      </c>
      <c r="D93" s="11" t="s">
        <v>23</v>
      </c>
      <c r="E93" s="10">
        <v>4</v>
      </c>
      <c r="F93" s="12">
        <v>0.35</v>
      </c>
      <c r="G93" s="43">
        <f t="shared" si="2"/>
        <v>16.574300000000001</v>
      </c>
      <c r="H93" s="7">
        <f t="shared" si="3"/>
        <v>5.801005</v>
      </c>
      <c r="I93" s="13"/>
      <c r="J93" s="13"/>
    </row>
    <row r="94" spans="1:10" x14ac:dyDescent="0.25">
      <c r="A94" s="11">
        <v>84</v>
      </c>
      <c r="B94" s="11" t="s">
        <v>187</v>
      </c>
      <c r="C94" s="45" t="s">
        <v>188</v>
      </c>
      <c r="D94" s="11" t="s">
        <v>23</v>
      </c>
      <c r="E94" s="10">
        <v>4</v>
      </c>
      <c r="F94" s="12">
        <v>3.3</v>
      </c>
      <c r="G94" s="43">
        <f t="shared" si="2"/>
        <v>16.574300000000001</v>
      </c>
      <c r="H94" s="7">
        <f t="shared" si="3"/>
        <v>54.695189999999997</v>
      </c>
      <c r="I94" s="13"/>
      <c r="J94" s="13"/>
    </row>
    <row r="95" spans="1:10" x14ac:dyDescent="0.25">
      <c r="A95" s="11">
        <v>85</v>
      </c>
      <c r="B95" s="11" t="s">
        <v>189</v>
      </c>
      <c r="C95" s="45" t="s">
        <v>190</v>
      </c>
      <c r="D95" s="11" t="s">
        <v>23</v>
      </c>
      <c r="E95" s="10">
        <v>4</v>
      </c>
      <c r="F95" s="12">
        <v>0.54</v>
      </c>
      <c r="G95" s="43">
        <f t="shared" si="2"/>
        <v>16.574300000000001</v>
      </c>
      <c r="H95" s="7">
        <f t="shared" si="3"/>
        <v>8.9501220000000004</v>
      </c>
      <c r="I95" s="13"/>
      <c r="J95" s="13"/>
    </row>
    <row r="96" spans="1:10" x14ac:dyDescent="0.25">
      <c r="A96" s="11">
        <v>86</v>
      </c>
      <c r="B96" s="11" t="s">
        <v>191</v>
      </c>
      <c r="C96" s="45" t="s">
        <v>192</v>
      </c>
      <c r="D96" s="11" t="s">
        <v>23</v>
      </c>
      <c r="E96" s="10">
        <v>4</v>
      </c>
      <c r="F96" s="12">
        <v>0.81</v>
      </c>
      <c r="G96" s="43">
        <f t="shared" si="2"/>
        <v>16.574300000000001</v>
      </c>
      <c r="H96" s="7">
        <f t="shared" si="3"/>
        <v>13.425183000000002</v>
      </c>
      <c r="I96" s="13"/>
      <c r="J96" s="13"/>
    </row>
    <row r="97" spans="1:10" x14ac:dyDescent="0.25">
      <c r="A97" s="11">
        <v>87</v>
      </c>
      <c r="B97" s="11" t="s">
        <v>193</v>
      </c>
      <c r="C97" s="45" t="s">
        <v>194</v>
      </c>
      <c r="D97" s="11" t="s">
        <v>23</v>
      </c>
      <c r="E97" s="10">
        <v>4</v>
      </c>
      <c r="F97" s="12">
        <v>0.33</v>
      </c>
      <c r="G97" s="43">
        <f t="shared" si="2"/>
        <v>16.574300000000001</v>
      </c>
      <c r="H97" s="7">
        <f t="shared" si="3"/>
        <v>5.4695190000000009</v>
      </c>
      <c r="I97" s="13"/>
      <c r="J97" s="13"/>
    </row>
    <row r="98" spans="1:10" ht="25.5" x14ac:dyDescent="0.25">
      <c r="A98" s="11">
        <v>88</v>
      </c>
      <c r="B98" s="11" t="s">
        <v>195</v>
      </c>
      <c r="C98" s="45" t="s">
        <v>196</v>
      </c>
      <c r="D98" s="11" t="s">
        <v>23</v>
      </c>
      <c r="E98" s="10">
        <v>4</v>
      </c>
      <c r="F98" s="12">
        <v>0.36</v>
      </c>
      <c r="G98" s="43">
        <f t="shared" si="2"/>
        <v>16.574300000000001</v>
      </c>
      <c r="H98" s="7">
        <f t="shared" si="3"/>
        <v>5.9667479999999999</v>
      </c>
      <c r="I98" s="13"/>
      <c r="J98" s="13"/>
    </row>
    <row r="99" spans="1:10" x14ac:dyDescent="0.25">
      <c r="A99" s="11">
        <v>89</v>
      </c>
      <c r="B99" s="11" t="s">
        <v>197</v>
      </c>
      <c r="C99" s="45" t="s">
        <v>198</v>
      </c>
      <c r="D99" s="11" t="s">
        <v>23</v>
      </c>
      <c r="E99" s="10">
        <v>4</v>
      </c>
      <c r="F99" s="12">
        <v>9.1</v>
      </c>
      <c r="G99" s="43">
        <f t="shared" si="2"/>
        <v>16.574300000000001</v>
      </c>
      <c r="H99" s="7">
        <f t="shared" si="3"/>
        <v>150.82613000000001</v>
      </c>
      <c r="I99" s="13"/>
      <c r="J99" s="13"/>
    </row>
    <row r="100" spans="1:10" x14ac:dyDescent="0.25">
      <c r="A100" s="11">
        <v>90</v>
      </c>
      <c r="B100" s="11" t="s">
        <v>199</v>
      </c>
      <c r="C100" s="45" t="s">
        <v>200</v>
      </c>
      <c r="D100" s="11" t="s">
        <v>23</v>
      </c>
      <c r="E100" s="10">
        <v>4</v>
      </c>
      <c r="F100" s="12">
        <v>8</v>
      </c>
      <c r="G100" s="43">
        <f t="shared" si="2"/>
        <v>16.574300000000001</v>
      </c>
      <c r="H100" s="7">
        <f t="shared" si="3"/>
        <v>132.59440000000001</v>
      </c>
      <c r="I100" s="13"/>
      <c r="J100" s="13"/>
    </row>
    <row r="101" spans="1:10" ht="25.5" x14ac:dyDescent="0.25">
      <c r="A101" s="11">
        <v>91</v>
      </c>
      <c r="B101" s="11" t="s">
        <v>201</v>
      </c>
      <c r="C101" s="45" t="s">
        <v>202</v>
      </c>
      <c r="D101" s="11" t="s">
        <v>23</v>
      </c>
      <c r="E101" s="10">
        <v>4</v>
      </c>
      <c r="F101" s="12">
        <v>3.6</v>
      </c>
      <c r="G101" s="43">
        <f t="shared" si="2"/>
        <v>16.574300000000001</v>
      </c>
      <c r="H101" s="7">
        <f t="shared" si="3"/>
        <v>59.667480000000005</v>
      </c>
      <c r="I101" s="13"/>
      <c r="J101" s="13"/>
    </row>
    <row r="102" spans="1:10" x14ac:dyDescent="0.25">
      <c r="A102" s="11">
        <v>92</v>
      </c>
      <c r="B102" s="11" t="s">
        <v>203</v>
      </c>
      <c r="C102" s="45" t="s">
        <v>204</v>
      </c>
      <c r="D102" s="11" t="s">
        <v>23</v>
      </c>
      <c r="E102" s="10">
        <v>4</v>
      </c>
      <c r="F102" s="12">
        <v>1.5</v>
      </c>
      <c r="G102" s="43">
        <f t="shared" si="2"/>
        <v>16.574300000000001</v>
      </c>
      <c r="H102" s="7">
        <f t="shared" si="3"/>
        <v>24.861450000000001</v>
      </c>
      <c r="I102" s="13"/>
      <c r="J102" s="13"/>
    </row>
    <row r="103" spans="1:10" x14ac:dyDescent="0.25">
      <c r="A103" s="11">
        <v>93</v>
      </c>
      <c r="B103" s="11" t="s">
        <v>205</v>
      </c>
      <c r="C103" s="45" t="s">
        <v>206</v>
      </c>
      <c r="D103" s="11" t="s">
        <v>20</v>
      </c>
      <c r="E103" s="10">
        <v>4</v>
      </c>
      <c r="F103" s="12">
        <v>1.45</v>
      </c>
      <c r="G103" s="43">
        <f t="shared" si="2"/>
        <v>16.574300000000001</v>
      </c>
      <c r="H103" s="7">
        <f t="shared" si="3"/>
        <v>24.032734999999999</v>
      </c>
      <c r="I103" s="13"/>
      <c r="J103" s="13"/>
    </row>
    <row r="104" spans="1:10" x14ac:dyDescent="0.25">
      <c r="A104" s="11">
        <v>94</v>
      </c>
      <c r="B104" s="11" t="s">
        <v>207</v>
      </c>
      <c r="C104" s="45" t="s">
        <v>208</v>
      </c>
      <c r="D104" s="11" t="s">
        <v>23</v>
      </c>
      <c r="E104" s="10">
        <v>4</v>
      </c>
      <c r="F104" s="12">
        <v>1.6</v>
      </c>
      <c r="G104" s="43">
        <f t="shared" si="2"/>
        <v>16.574300000000001</v>
      </c>
      <c r="H104" s="7">
        <f t="shared" si="3"/>
        <v>26.518880000000003</v>
      </c>
      <c r="I104" s="13"/>
      <c r="J104" s="13"/>
    </row>
    <row r="105" spans="1:10" x14ac:dyDescent="0.25">
      <c r="A105" s="11">
        <v>95</v>
      </c>
      <c r="B105" s="11" t="s">
        <v>209</v>
      </c>
      <c r="C105" s="45" t="s">
        <v>210</v>
      </c>
      <c r="D105" s="11" t="s">
        <v>23</v>
      </c>
      <c r="E105" s="10">
        <v>4</v>
      </c>
      <c r="F105" s="12">
        <v>0.52</v>
      </c>
      <c r="G105" s="43">
        <f t="shared" si="2"/>
        <v>16.574300000000001</v>
      </c>
      <c r="H105" s="7">
        <f t="shared" si="3"/>
        <v>8.6186360000000004</v>
      </c>
      <c r="I105" s="13"/>
      <c r="J105" s="13"/>
    </row>
    <row r="106" spans="1:10" x14ac:dyDescent="0.25">
      <c r="A106" s="11">
        <v>96</v>
      </c>
      <c r="B106" s="11" t="s">
        <v>211</v>
      </c>
      <c r="C106" s="45" t="s">
        <v>212</v>
      </c>
      <c r="D106" s="11" t="s">
        <v>23</v>
      </c>
      <c r="E106" s="10">
        <v>4</v>
      </c>
      <c r="F106" s="12">
        <v>0.33</v>
      </c>
      <c r="G106" s="43">
        <f t="shared" si="2"/>
        <v>16.574300000000001</v>
      </c>
      <c r="H106" s="7">
        <f t="shared" si="3"/>
        <v>5.4695190000000009</v>
      </c>
      <c r="I106" s="13"/>
      <c r="J106" s="13"/>
    </row>
    <row r="107" spans="1:10" x14ac:dyDescent="0.25">
      <c r="A107" s="11">
        <v>97</v>
      </c>
      <c r="B107" s="11" t="s">
        <v>213</v>
      </c>
      <c r="C107" s="45" t="s">
        <v>214</v>
      </c>
      <c r="D107" s="11" t="s">
        <v>23</v>
      </c>
      <c r="E107" s="10">
        <v>3</v>
      </c>
      <c r="F107" s="12">
        <v>0.63</v>
      </c>
      <c r="G107" s="43">
        <f t="shared" si="2"/>
        <v>15.352600000000001</v>
      </c>
      <c r="H107" s="7">
        <f t="shared" si="3"/>
        <v>9.6721380000000003</v>
      </c>
      <c r="I107" s="13"/>
      <c r="J107" s="13"/>
    </row>
    <row r="108" spans="1:10" x14ac:dyDescent="0.25">
      <c r="A108" s="11">
        <v>98</v>
      </c>
      <c r="B108" s="11" t="s">
        <v>215</v>
      </c>
      <c r="C108" s="45" t="s">
        <v>216</v>
      </c>
      <c r="D108" s="11" t="s">
        <v>23</v>
      </c>
      <c r="E108" s="10">
        <v>4</v>
      </c>
      <c r="F108" s="12">
        <v>0.25</v>
      </c>
      <c r="G108" s="43">
        <f t="shared" si="2"/>
        <v>16.574300000000001</v>
      </c>
      <c r="H108" s="7">
        <f t="shared" si="3"/>
        <v>4.1435750000000002</v>
      </c>
      <c r="I108" s="13"/>
      <c r="J108" s="13"/>
    </row>
    <row r="109" spans="1:10" x14ac:dyDescent="0.25">
      <c r="A109" s="11">
        <v>99</v>
      </c>
      <c r="B109" s="11" t="s">
        <v>217</v>
      </c>
      <c r="C109" s="45" t="s">
        <v>218</v>
      </c>
      <c r="D109" s="11" t="s">
        <v>23</v>
      </c>
      <c r="E109" s="10">
        <v>4</v>
      </c>
      <c r="F109" s="12">
        <v>0.6</v>
      </c>
      <c r="G109" s="43">
        <f t="shared" si="2"/>
        <v>16.574300000000001</v>
      </c>
      <c r="H109" s="7">
        <f t="shared" si="3"/>
        <v>9.9445800000000002</v>
      </c>
      <c r="I109" s="13"/>
      <c r="J109" s="13"/>
    </row>
    <row r="110" spans="1:10" ht="25.5" x14ac:dyDescent="0.25">
      <c r="A110" s="11">
        <v>100</v>
      </c>
      <c r="B110" s="11" t="s">
        <v>219</v>
      </c>
      <c r="C110" s="45" t="s">
        <v>220</v>
      </c>
      <c r="D110" s="11" t="s">
        <v>23</v>
      </c>
      <c r="E110" s="10">
        <v>4</v>
      </c>
      <c r="F110" s="12">
        <v>1.1499999999999999</v>
      </c>
      <c r="G110" s="43">
        <f t="shared" si="2"/>
        <v>16.574300000000001</v>
      </c>
      <c r="H110" s="7">
        <f t="shared" si="3"/>
        <v>19.060444999999998</v>
      </c>
      <c r="I110" s="13"/>
      <c r="J110" s="13"/>
    </row>
    <row r="111" spans="1:10" x14ac:dyDescent="0.25">
      <c r="A111" s="38">
        <v>101</v>
      </c>
      <c r="B111" s="38" t="s">
        <v>221</v>
      </c>
      <c r="C111" s="40" t="s">
        <v>222</v>
      </c>
      <c r="D111" s="38" t="s">
        <v>23</v>
      </c>
      <c r="E111" s="39">
        <v>4</v>
      </c>
      <c r="F111" s="7">
        <v>0.47</v>
      </c>
      <c r="G111" s="43">
        <f t="shared" si="2"/>
        <v>16.574300000000001</v>
      </c>
      <c r="H111" s="7">
        <f t="shared" si="3"/>
        <v>7.7899209999999997</v>
      </c>
    </row>
    <row r="112" spans="1:10" x14ac:dyDescent="0.25">
      <c r="A112" s="38">
        <v>102</v>
      </c>
      <c r="B112" s="38" t="s">
        <v>223</v>
      </c>
      <c r="C112" s="40" t="s">
        <v>224</v>
      </c>
      <c r="D112" s="38" t="s">
        <v>23</v>
      </c>
      <c r="E112" s="39">
        <v>3</v>
      </c>
      <c r="F112" s="7">
        <v>0.42</v>
      </c>
      <c r="G112" s="43">
        <f t="shared" si="2"/>
        <v>15.352600000000001</v>
      </c>
      <c r="H112" s="7">
        <f t="shared" si="3"/>
        <v>6.4480919999999999</v>
      </c>
    </row>
    <row r="113" spans="1:8" x14ac:dyDescent="0.25">
      <c r="A113" s="38">
        <v>103</v>
      </c>
      <c r="B113" s="38" t="s">
        <v>225</v>
      </c>
      <c r="C113" s="40" t="s">
        <v>226</v>
      </c>
      <c r="D113" s="38" t="s">
        <v>23</v>
      </c>
      <c r="E113" s="39">
        <v>3</v>
      </c>
      <c r="F113" s="7">
        <v>1.1000000000000001</v>
      </c>
      <c r="G113" s="43">
        <f t="shared" si="2"/>
        <v>15.352600000000001</v>
      </c>
      <c r="H113" s="7">
        <f t="shared" si="3"/>
        <v>16.887860000000003</v>
      </c>
    </row>
    <row r="114" spans="1:8" ht="25.5" x14ac:dyDescent="0.25">
      <c r="A114" s="38">
        <v>104</v>
      </c>
      <c r="B114" s="38" t="s">
        <v>227</v>
      </c>
      <c r="C114" s="40" t="s">
        <v>228</v>
      </c>
      <c r="D114" s="38" t="s">
        <v>23</v>
      </c>
      <c r="E114" s="39">
        <v>4</v>
      </c>
      <c r="F114" s="7">
        <v>1.25</v>
      </c>
      <c r="G114" s="43">
        <f t="shared" si="2"/>
        <v>16.574300000000001</v>
      </c>
      <c r="H114" s="7">
        <f t="shared" si="3"/>
        <v>20.717874999999999</v>
      </c>
    </row>
    <row r="115" spans="1:8" x14ac:dyDescent="0.25">
      <c r="A115" s="38">
        <v>105</v>
      </c>
      <c r="B115" s="38" t="s">
        <v>229</v>
      </c>
      <c r="C115" s="40" t="s">
        <v>230</v>
      </c>
      <c r="D115" s="38" t="s">
        <v>23</v>
      </c>
      <c r="E115" s="39">
        <v>4</v>
      </c>
      <c r="F115" s="7">
        <v>0.25</v>
      </c>
      <c r="G115" s="43">
        <f t="shared" si="2"/>
        <v>16.574300000000001</v>
      </c>
      <c r="H115" s="7">
        <f t="shared" si="3"/>
        <v>4.1435750000000002</v>
      </c>
    </row>
    <row r="116" spans="1:8" x14ac:dyDescent="0.25">
      <c r="A116" s="38">
        <v>106</v>
      </c>
      <c r="B116" s="38" t="s">
        <v>231</v>
      </c>
      <c r="C116" s="40" t="s">
        <v>232</v>
      </c>
      <c r="D116" s="38" t="s">
        <v>23</v>
      </c>
      <c r="E116" s="39">
        <v>4</v>
      </c>
      <c r="F116" s="7">
        <v>2.7</v>
      </c>
      <c r="G116" s="43">
        <f t="shared" si="2"/>
        <v>16.574300000000001</v>
      </c>
      <c r="H116" s="7">
        <f t="shared" si="3"/>
        <v>44.750610000000009</v>
      </c>
    </row>
    <row r="117" spans="1:8" x14ac:dyDescent="0.25">
      <c r="A117" s="38">
        <v>107</v>
      </c>
      <c r="B117" s="38" t="s">
        <v>233</v>
      </c>
      <c r="C117" s="40" t="s">
        <v>234</v>
      </c>
      <c r="D117" s="38" t="s">
        <v>235</v>
      </c>
      <c r="E117" s="39">
        <v>4</v>
      </c>
      <c r="F117" s="7">
        <v>0.25</v>
      </c>
      <c r="G117" s="43">
        <f t="shared" si="2"/>
        <v>16.574300000000001</v>
      </c>
      <c r="H117" s="7">
        <f t="shared" si="3"/>
        <v>4.1435750000000002</v>
      </c>
    </row>
    <row r="118" spans="1:8" x14ac:dyDescent="0.25">
      <c r="A118" s="38">
        <v>108</v>
      </c>
      <c r="B118" s="38" t="s">
        <v>236</v>
      </c>
      <c r="C118" s="40" t="s">
        <v>237</v>
      </c>
      <c r="D118" s="38" t="s">
        <v>23</v>
      </c>
      <c r="E118" s="39">
        <v>4</v>
      </c>
      <c r="F118" s="7">
        <v>0.5</v>
      </c>
      <c r="G118" s="43">
        <f t="shared" si="2"/>
        <v>16.574300000000001</v>
      </c>
      <c r="H118" s="7">
        <f t="shared" si="3"/>
        <v>8.2871500000000005</v>
      </c>
    </row>
    <row r="119" spans="1:8" x14ac:dyDescent="0.25">
      <c r="A119" s="38">
        <v>109</v>
      </c>
      <c r="B119" s="38" t="s">
        <v>238</v>
      </c>
      <c r="C119" s="40" t="s">
        <v>239</v>
      </c>
      <c r="D119" s="38" t="s">
        <v>23</v>
      </c>
      <c r="E119" s="39">
        <v>4</v>
      </c>
      <c r="F119" s="7">
        <v>0.6</v>
      </c>
      <c r="G119" s="43">
        <f t="shared" si="2"/>
        <v>16.574300000000001</v>
      </c>
      <c r="H119" s="7">
        <f t="shared" si="3"/>
        <v>9.9445800000000002</v>
      </c>
    </row>
    <row r="120" spans="1:8" x14ac:dyDescent="0.25">
      <c r="A120" s="38">
        <v>110</v>
      </c>
      <c r="B120" s="38" t="s">
        <v>240</v>
      </c>
      <c r="C120" s="40" t="s">
        <v>241</v>
      </c>
      <c r="D120" s="38" t="s">
        <v>23</v>
      </c>
      <c r="E120" s="39">
        <v>4</v>
      </c>
      <c r="F120" s="7">
        <v>0.7</v>
      </c>
      <c r="G120" s="43">
        <f t="shared" si="2"/>
        <v>16.574300000000001</v>
      </c>
      <c r="H120" s="7">
        <f t="shared" si="3"/>
        <v>11.60201</v>
      </c>
    </row>
    <row r="121" spans="1:8" x14ac:dyDescent="0.25">
      <c r="A121" s="38">
        <v>111</v>
      </c>
      <c r="B121" s="38" t="s">
        <v>242</v>
      </c>
      <c r="C121" s="40" t="s">
        <v>243</v>
      </c>
      <c r="D121" s="38" t="s">
        <v>23</v>
      </c>
      <c r="E121" s="39">
        <v>4</v>
      </c>
      <c r="F121" s="7">
        <v>0.6</v>
      </c>
      <c r="G121" s="43">
        <f t="shared" si="2"/>
        <v>16.574300000000001</v>
      </c>
      <c r="H121" s="7">
        <f t="shared" si="3"/>
        <v>9.9445800000000002</v>
      </c>
    </row>
    <row r="122" spans="1:8" ht="25.5" x14ac:dyDescent="0.25">
      <c r="A122" s="38">
        <v>112</v>
      </c>
      <c r="B122" s="38" t="s">
        <v>244</v>
      </c>
      <c r="C122" s="40" t="s">
        <v>245</v>
      </c>
      <c r="D122" s="38" t="s">
        <v>23</v>
      </c>
      <c r="E122" s="39">
        <v>4</v>
      </c>
      <c r="F122" s="7">
        <v>0.7</v>
      </c>
      <c r="G122" s="43">
        <f t="shared" si="2"/>
        <v>16.574300000000001</v>
      </c>
      <c r="H122" s="7">
        <f t="shared" si="3"/>
        <v>11.60201</v>
      </c>
    </row>
    <row r="123" spans="1:8" x14ac:dyDescent="0.25">
      <c r="A123" s="38">
        <v>113</v>
      </c>
      <c r="B123" s="38" t="s">
        <v>246</v>
      </c>
      <c r="C123" s="40" t="s">
        <v>247</v>
      </c>
      <c r="D123" s="38" t="s">
        <v>23</v>
      </c>
      <c r="E123" s="39">
        <v>4</v>
      </c>
      <c r="F123" s="7">
        <v>0.8</v>
      </c>
      <c r="G123" s="43">
        <f t="shared" si="2"/>
        <v>16.574300000000001</v>
      </c>
      <c r="H123" s="7">
        <f t="shared" si="3"/>
        <v>13.259440000000001</v>
      </c>
    </row>
    <row r="124" spans="1:8" x14ac:dyDescent="0.25">
      <c r="A124" s="38">
        <v>114</v>
      </c>
      <c r="B124" s="38" t="s">
        <v>248</v>
      </c>
      <c r="C124" s="40" t="s">
        <v>249</v>
      </c>
      <c r="D124" s="38" t="s">
        <v>23</v>
      </c>
      <c r="E124" s="39">
        <v>4</v>
      </c>
      <c r="F124" s="7">
        <v>3.18</v>
      </c>
      <c r="G124" s="43">
        <f t="shared" si="2"/>
        <v>16.574300000000001</v>
      </c>
      <c r="H124" s="7">
        <f t="shared" si="3"/>
        <v>52.706274000000008</v>
      </c>
    </row>
    <row r="125" spans="1:8" x14ac:dyDescent="0.25">
      <c r="A125" s="38">
        <v>115</v>
      </c>
      <c r="B125" s="38" t="s">
        <v>250</v>
      </c>
      <c r="C125" s="40" t="s">
        <v>251</v>
      </c>
      <c r="D125" s="38" t="s">
        <v>23</v>
      </c>
      <c r="E125" s="39">
        <v>4</v>
      </c>
      <c r="F125" s="7">
        <v>3.98</v>
      </c>
      <c r="G125" s="43">
        <f t="shared" si="2"/>
        <v>16.574300000000001</v>
      </c>
      <c r="H125" s="7">
        <f t="shared" si="3"/>
        <v>65.965714000000006</v>
      </c>
    </row>
    <row r="126" spans="1:8" x14ac:dyDescent="0.25">
      <c r="A126" s="38">
        <v>116</v>
      </c>
      <c r="B126" s="38" t="s">
        <v>252</v>
      </c>
      <c r="C126" s="40" t="s">
        <v>253</v>
      </c>
      <c r="D126" s="38" t="s">
        <v>23</v>
      </c>
      <c r="E126" s="39">
        <v>4</v>
      </c>
      <c r="F126" s="7">
        <v>0.86</v>
      </c>
      <c r="G126" s="43">
        <f t="shared" si="2"/>
        <v>16.574300000000001</v>
      </c>
      <c r="H126" s="7">
        <f t="shared" si="3"/>
        <v>14.253898000000001</v>
      </c>
    </row>
    <row r="127" spans="1:8" x14ac:dyDescent="0.25">
      <c r="A127" s="38">
        <v>117</v>
      </c>
      <c r="B127" s="38" t="s">
        <v>254</v>
      </c>
      <c r="C127" s="40" t="s">
        <v>255</v>
      </c>
      <c r="D127" s="38" t="s">
        <v>23</v>
      </c>
      <c r="E127" s="39">
        <v>4</v>
      </c>
      <c r="F127" s="7">
        <v>1.38</v>
      </c>
      <c r="G127" s="43">
        <f t="shared" si="2"/>
        <v>16.574300000000001</v>
      </c>
      <c r="H127" s="7">
        <f t="shared" si="3"/>
        <v>22.872533999999998</v>
      </c>
    </row>
    <row r="128" spans="1:8" x14ac:dyDescent="0.25">
      <c r="A128" s="38">
        <v>118</v>
      </c>
      <c r="B128" s="38" t="s">
        <v>256</v>
      </c>
      <c r="C128" s="40" t="s">
        <v>257</v>
      </c>
      <c r="D128" s="38" t="s">
        <v>23</v>
      </c>
      <c r="E128" s="39">
        <v>4</v>
      </c>
      <c r="F128" s="7">
        <v>1</v>
      </c>
      <c r="G128" s="43">
        <f t="shared" si="2"/>
        <v>16.574300000000001</v>
      </c>
      <c r="H128" s="7">
        <f t="shared" si="3"/>
        <v>16.574300000000001</v>
      </c>
    </row>
    <row r="129" spans="1:10" x14ac:dyDescent="0.25">
      <c r="A129" s="38">
        <v>119</v>
      </c>
      <c r="B129" s="38" t="s">
        <v>258</v>
      </c>
      <c r="C129" s="40" t="s">
        <v>259</v>
      </c>
      <c r="D129" s="38" t="s">
        <v>23</v>
      </c>
      <c r="E129" s="39">
        <v>4</v>
      </c>
      <c r="F129" s="7">
        <v>2.78</v>
      </c>
      <c r="G129" s="43">
        <f t="shared" si="2"/>
        <v>16.574300000000001</v>
      </c>
      <c r="H129" s="7">
        <f t="shared" si="3"/>
        <v>46.076554000000002</v>
      </c>
    </row>
    <row r="130" spans="1:10" x14ac:dyDescent="0.25">
      <c r="A130" s="11">
        <v>120</v>
      </c>
      <c r="B130" s="11" t="s">
        <v>260</v>
      </c>
      <c r="C130" s="45" t="s">
        <v>261</v>
      </c>
      <c r="D130" s="11" t="s">
        <v>23</v>
      </c>
      <c r="E130" s="10">
        <v>3</v>
      </c>
      <c r="F130" s="12">
        <v>0.6</v>
      </c>
      <c r="G130" s="43">
        <f t="shared" si="2"/>
        <v>15.352600000000001</v>
      </c>
      <c r="H130" s="7">
        <f t="shared" si="3"/>
        <v>9.2115600000000004</v>
      </c>
      <c r="I130" s="13"/>
      <c r="J130" s="13"/>
    </row>
    <row r="131" spans="1:10" x14ac:dyDescent="0.25">
      <c r="A131" s="38">
        <v>121</v>
      </c>
      <c r="B131" s="38" t="s">
        <v>262</v>
      </c>
      <c r="C131" s="40" t="s">
        <v>263</v>
      </c>
      <c r="D131" s="38" t="s">
        <v>23</v>
      </c>
      <c r="E131" s="39">
        <v>4</v>
      </c>
      <c r="F131" s="7">
        <v>0.3</v>
      </c>
      <c r="G131" s="43">
        <f t="shared" si="2"/>
        <v>16.574300000000001</v>
      </c>
      <c r="H131" s="7">
        <f t="shared" si="3"/>
        <v>4.9722900000000001</v>
      </c>
    </row>
    <row r="132" spans="1:10" x14ac:dyDescent="0.25">
      <c r="A132" s="38">
        <v>122</v>
      </c>
      <c r="B132" s="38" t="s">
        <v>264</v>
      </c>
      <c r="C132" s="40" t="s">
        <v>265</v>
      </c>
      <c r="D132" s="38" t="s">
        <v>23</v>
      </c>
      <c r="E132" s="39">
        <v>5</v>
      </c>
      <c r="F132" s="7">
        <v>2.7</v>
      </c>
      <c r="G132" s="46">
        <f>J12</f>
        <v>18.4193</v>
      </c>
      <c r="H132" s="7">
        <f t="shared" si="3"/>
        <v>49.732110000000006</v>
      </c>
    </row>
    <row r="133" spans="1:10" x14ac:dyDescent="0.25">
      <c r="A133" s="38">
        <v>123</v>
      </c>
      <c r="B133" s="38" t="s">
        <v>266</v>
      </c>
      <c r="C133" s="40" t="s">
        <v>267</v>
      </c>
      <c r="D133" s="38" t="s">
        <v>23</v>
      </c>
      <c r="E133" s="39">
        <v>5</v>
      </c>
      <c r="F133" s="7">
        <v>1.3</v>
      </c>
      <c r="G133" s="46">
        <f>J12</f>
        <v>18.4193</v>
      </c>
      <c r="H133" s="7">
        <f t="shared" si="3"/>
        <v>23.94509</v>
      </c>
    </row>
    <row r="134" spans="1:10" x14ac:dyDescent="0.25">
      <c r="A134" s="38">
        <v>124</v>
      </c>
      <c r="B134" s="38" t="s">
        <v>268</v>
      </c>
      <c r="C134" s="40" t="s">
        <v>269</v>
      </c>
      <c r="D134" s="38" t="s">
        <v>23</v>
      </c>
      <c r="E134" s="39">
        <v>5</v>
      </c>
      <c r="F134" s="7">
        <v>1.8</v>
      </c>
      <c r="G134" s="46">
        <f>J12</f>
        <v>18.4193</v>
      </c>
      <c r="H134" s="7">
        <f t="shared" si="3"/>
        <v>33.154740000000004</v>
      </c>
    </row>
    <row r="135" spans="1:10" x14ac:dyDescent="0.25">
      <c r="A135" s="38">
        <v>125</v>
      </c>
      <c r="B135" s="38" t="s">
        <v>270</v>
      </c>
      <c r="C135" s="40" t="s">
        <v>271</v>
      </c>
      <c r="D135" s="38" t="s">
        <v>23</v>
      </c>
      <c r="E135" s="39">
        <v>5</v>
      </c>
      <c r="F135" s="7">
        <v>5.03</v>
      </c>
      <c r="G135" s="46">
        <f>J12</f>
        <v>18.4193</v>
      </c>
      <c r="H135" s="7">
        <f t="shared" si="3"/>
        <v>92.649079</v>
      </c>
    </row>
    <row r="136" spans="1:10" ht="25.5" x14ac:dyDescent="0.25">
      <c r="A136" s="38">
        <v>126</v>
      </c>
      <c r="B136" s="38" t="s">
        <v>272</v>
      </c>
      <c r="C136" s="40" t="s">
        <v>273</v>
      </c>
      <c r="D136" s="38" t="s">
        <v>23</v>
      </c>
      <c r="E136" s="39">
        <v>5</v>
      </c>
      <c r="F136" s="7">
        <v>1.38</v>
      </c>
      <c r="G136" s="46">
        <f>J12</f>
        <v>18.4193</v>
      </c>
      <c r="H136" s="7">
        <f t="shared" si="3"/>
        <v>25.418633999999997</v>
      </c>
    </row>
    <row r="137" spans="1:10" x14ac:dyDescent="0.25">
      <c r="A137" s="38">
        <v>127</v>
      </c>
      <c r="B137" s="38" t="s">
        <v>274</v>
      </c>
      <c r="C137" s="40" t="s">
        <v>275</v>
      </c>
      <c r="D137" s="38" t="s">
        <v>23</v>
      </c>
      <c r="E137" s="39">
        <v>5</v>
      </c>
      <c r="F137" s="7">
        <v>1.0900000000000001</v>
      </c>
      <c r="G137" s="46">
        <f>J12</f>
        <v>18.4193</v>
      </c>
      <c r="H137" s="7">
        <f t="shared" si="3"/>
        <v>20.077037000000001</v>
      </c>
    </row>
    <row r="138" spans="1:10" ht="25.5" x14ac:dyDescent="0.25">
      <c r="A138" s="38">
        <v>128</v>
      </c>
      <c r="B138" s="38" t="s">
        <v>276</v>
      </c>
      <c r="C138" s="40" t="s">
        <v>277</v>
      </c>
      <c r="D138" s="38" t="s">
        <v>20</v>
      </c>
      <c r="E138" s="39">
        <v>5</v>
      </c>
      <c r="F138" s="7">
        <v>3</v>
      </c>
      <c r="G138" s="44">
        <f>J12</f>
        <v>18.4193</v>
      </c>
      <c r="H138" s="7">
        <f t="shared" si="3"/>
        <v>55.257899999999999</v>
      </c>
    </row>
    <row r="139" spans="1:10" x14ac:dyDescent="0.25">
      <c r="A139" s="38">
        <v>129</v>
      </c>
      <c r="B139" s="38" t="s">
        <v>278</v>
      </c>
      <c r="C139" s="40" t="s">
        <v>279</v>
      </c>
      <c r="D139" s="38" t="s">
        <v>23</v>
      </c>
      <c r="E139" s="39">
        <v>4</v>
      </c>
      <c r="F139" s="7">
        <v>0.8</v>
      </c>
      <c r="G139" s="43">
        <f t="shared" ref="G139:G202" si="4">VLOOKUP(E139,$I$9:$J$11,2,FALSE)</f>
        <v>16.574300000000001</v>
      </c>
      <c r="H139" s="7">
        <f t="shared" ref="H139:H202" si="5">F139*G139</f>
        <v>13.259440000000001</v>
      </c>
    </row>
    <row r="140" spans="1:10" x14ac:dyDescent="0.25">
      <c r="A140" s="38">
        <v>130</v>
      </c>
      <c r="B140" s="38" t="s">
        <v>280</v>
      </c>
      <c r="C140" s="40" t="s">
        <v>281</v>
      </c>
      <c r="D140" s="38" t="s">
        <v>23</v>
      </c>
      <c r="E140" s="39">
        <v>4</v>
      </c>
      <c r="F140" s="7">
        <v>0.32</v>
      </c>
      <c r="G140" s="43">
        <f t="shared" si="4"/>
        <v>16.574300000000001</v>
      </c>
      <c r="H140" s="7">
        <f t="shared" si="5"/>
        <v>5.303776</v>
      </c>
    </row>
    <row r="141" spans="1:10" x14ac:dyDescent="0.25">
      <c r="A141" s="38">
        <v>131</v>
      </c>
      <c r="B141" s="38" t="s">
        <v>282</v>
      </c>
      <c r="C141" s="40" t="s">
        <v>283</v>
      </c>
      <c r="D141" s="38" t="s">
        <v>235</v>
      </c>
      <c r="E141" s="39">
        <v>4</v>
      </c>
      <c r="F141" s="7">
        <v>0.02</v>
      </c>
      <c r="G141" s="43">
        <f t="shared" si="4"/>
        <v>16.574300000000001</v>
      </c>
      <c r="H141" s="7">
        <f t="shared" si="5"/>
        <v>0.331486</v>
      </c>
    </row>
    <row r="142" spans="1:10" ht="25.5" x14ac:dyDescent="0.25">
      <c r="A142" s="38">
        <v>132</v>
      </c>
      <c r="B142" s="38" t="s">
        <v>284</v>
      </c>
      <c r="C142" s="40" t="s">
        <v>285</v>
      </c>
      <c r="D142" s="38"/>
      <c r="E142" s="39"/>
      <c r="F142" s="7"/>
      <c r="G142" s="43" t="e">
        <f t="shared" si="4"/>
        <v>#N/A</v>
      </c>
      <c r="H142" s="7" t="e">
        <f t="shared" si="5"/>
        <v>#N/A</v>
      </c>
    </row>
    <row r="143" spans="1:10" x14ac:dyDescent="0.25">
      <c r="A143" s="38">
        <v>133</v>
      </c>
      <c r="B143" s="38" t="s">
        <v>286</v>
      </c>
      <c r="C143" s="40" t="s">
        <v>287</v>
      </c>
      <c r="D143" s="38" t="s">
        <v>12</v>
      </c>
      <c r="E143" s="39">
        <v>3</v>
      </c>
      <c r="F143" s="7">
        <v>0.42</v>
      </c>
      <c r="G143" s="43">
        <f t="shared" si="4"/>
        <v>15.352600000000001</v>
      </c>
      <c r="H143" s="7">
        <f t="shared" si="5"/>
        <v>6.4480919999999999</v>
      </c>
    </row>
    <row r="144" spans="1:10" x14ac:dyDescent="0.25">
      <c r="A144" s="38">
        <v>134</v>
      </c>
      <c r="B144" s="38" t="s">
        <v>288</v>
      </c>
      <c r="C144" s="40" t="s">
        <v>289</v>
      </c>
      <c r="D144" s="38" t="s">
        <v>12</v>
      </c>
      <c r="E144" s="39">
        <v>3</v>
      </c>
      <c r="F144" s="7">
        <v>0.62</v>
      </c>
      <c r="G144" s="43">
        <f t="shared" si="4"/>
        <v>15.352600000000001</v>
      </c>
      <c r="H144" s="7">
        <f t="shared" si="5"/>
        <v>9.518612000000001</v>
      </c>
    </row>
    <row r="145" spans="1:8" x14ac:dyDescent="0.25">
      <c r="A145" s="38">
        <v>135</v>
      </c>
      <c r="B145" s="38" t="s">
        <v>290</v>
      </c>
      <c r="C145" s="40" t="s">
        <v>291</v>
      </c>
      <c r="D145" s="38" t="s">
        <v>12</v>
      </c>
      <c r="E145" s="39">
        <v>3</v>
      </c>
      <c r="F145" s="7">
        <v>0.87</v>
      </c>
      <c r="G145" s="43">
        <f t="shared" si="4"/>
        <v>15.352600000000001</v>
      </c>
      <c r="H145" s="7">
        <f t="shared" si="5"/>
        <v>13.356762</v>
      </c>
    </row>
    <row r="146" spans="1:8" ht="25.5" x14ac:dyDescent="0.25">
      <c r="A146" s="38">
        <v>136</v>
      </c>
      <c r="B146" s="38" t="s">
        <v>292</v>
      </c>
      <c r="C146" s="40" t="s">
        <v>293</v>
      </c>
      <c r="D146" s="38"/>
      <c r="E146" s="39"/>
      <c r="F146" s="7"/>
      <c r="G146" s="43" t="e">
        <f t="shared" si="4"/>
        <v>#N/A</v>
      </c>
      <c r="H146" s="7" t="e">
        <f t="shared" si="5"/>
        <v>#N/A</v>
      </c>
    </row>
    <row r="147" spans="1:8" x14ac:dyDescent="0.25">
      <c r="A147" s="38">
        <v>137</v>
      </c>
      <c r="B147" s="38" t="s">
        <v>294</v>
      </c>
      <c r="C147" s="40" t="s">
        <v>291</v>
      </c>
      <c r="D147" s="38" t="s">
        <v>12</v>
      </c>
      <c r="E147" s="39">
        <v>3</v>
      </c>
      <c r="F147" s="7">
        <v>0.38</v>
      </c>
      <c r="G147" s="43">
        <f t="shared" si="4"/>
        <v>15.352600000000001</v>
      </c>
      <c r="H147" s="7">
        <f t="shared" si="5"/>
        <v>5.8339880000000006</v>
      </c>
    </row>
    <row r="148" spans="1:8" x14ac:dyDescent="0.25">
      <c r="A148" s="38">
        <v>138</v>
      </c>
      <c r="B148" s="38" t="s">
        <v>295</v>
      </c>
      <c r="C148" s="40" t="s">
        <v>296</v>
      </c>
      <c r="D148" s="38" t="s">
        <v>12</v>
      </c>
      <c r="E148" s="39">
        <v>3</v>
      </c>
      <c r="F148" s="7">
        <v>0.43</v>
      </c>
      <c r="G148" s="43">
        <f t="shared" si="4"/>
        <v>15.352600000000001</v>
      </c>
      <c r="H148" s="7">
        <f t="shared" si="5"/>
        <v>6.6016180000000002</v>
      </c>
    </row>
    <row r="149" spans="1:8" ht="25.5" x14ac:dyDescent="0.25">
      <c r="A149" s="38">
        <v>139</v>
      </c>
      <c r="B149" s="38" t="s">
        <v>297</v>
      </c>
      <c r="C149" s="40" t="s">
        <v>298</v>
      </c>
      <c r="D149" s="38"/>
      <c r="E149" s="39"/>
      <c r="F149" s="7"/>
      <c r="G149" s="43" t="e">
        <f t="shared" si="4"/>
        <v>#N/A</v>
      </c>
      <c r="H149" s="7" t="e">
        <f t="shared" si="5"/>
        <v>#N/A</v>
      </c>
    </row>
    <row r="150" spans="1:8" x14ac:dyDescent="0.25">
      <c r="A150" s="38">
        <v>140</v>
      </c>
      <c r="B150" s="38" t="s">
        <v>299</v>
      </c>
      <c r="C150" s="40" t="s">
        <v>289</v>
      </c>
      <c r="D150" s="38" t="s">
        <v>12</v>
      </c>
      <c r="E150" s="39">
        <v>3</v>
      </c>
      <c r="F150" s="7">
        <v>0.42</v>
      </c>
      <c r="G150" s="43">
        <f t="shared" si="4"/>
        <v>15.352600000000001</v>
      </c>
      <c r="H150" s="7">
        <f t="shared" si="5"/>
        <v>6.4480919999999999</v>
      </c>
    </row>
    <row r="151" spans="1:8" x14ac:dyDescent="0.25">
      <c r="A151" s="38">
        <v>141</v>
      </c>
      <c r="B151" s="38" t="s">
        <v>300</v>
      </c>
      <c r="C151" s="40" t="s">
        <v>291</v>
      </c>
      <c r="D151" s="38" t="s">
        <v>12</v>
      </c>
      <c r="E151" s="39">
        <v>3</v>
      </c>
      <c r="F151" s="7">
        <v>0.47</v>
      </c>
      <c r="G151" s="43">
        <f t="shared" si="4"/>
        <v>15.352600000000001</v>
      </c>
      <c r="H151" s="7">
        <f t="shared" si="5"/>
        <v>7.2157219999999995</v>
      </c>
    </row>
    <row r="152" spans="1:8" ht="25.5" x14ac:dyDescent="0.25">
      <c r="A152" s="38">
        <v>142</v>
      </c>
      <c r="B152" s="38" t="s">
        <v>301</v>
      </c>
      <c r="C152" s="40" t="s">
        <v>302</v>
      </c>
      <c r="D152" s="38"/>
      <c r="E152" s="39"/>
      <c r="F152" s="7"/>
      <c r="G152" s="43" t="e">
        <f t="shared" si="4"/>
        <v>#N/A</v>
      </c>
      <c r="H152" s="7" t="e">
        <f t="shared" si="5"/>
        <v>#N/A</v>
      </c>
    </row>
    <row r="153" spans="1:8" x14ac:dyDescent="0.25">
      <c r="A153" s="38">
        <v>143</v>
      </c>
      <c r="B153" s="38" t="s">
        <v>303</v>
      </c>
      <c r="C153" s="40" t="s">
        <v>287</v>
      </c>
      <c r="D153" s="38" t="s">
        <v>12</v>
      </c>
      <c r="E153" s="39">
        <v>3</v>
      </c>
      <c r="F153" s="7">
        <v>0.45</v>
      </c>
      <c r="G153" s="43">
        <f t="shared" si="4"/>
        <v>15.352600000000001</v>
      </c>
      <c r="H153" s="7">
        <f t="shared" si="5"/>
        <v>6.9086700000000008</v>
      </c>
    </row>
    <row r="154" spans="1:8" x14ac:dyDescent="0.25">
      <c r="A154" s="38">
        <v>144</v>
      </c>
      <c r="B154" s="38" t="s">
        <v>304</v>
      </c>
      <c r="C154" s="40" t="s">
        <v>289</v>
      </c>
      <c r="D154" s="38" t="s">
        <v>12</v>
      </c>
      <c r="E154" s="39">
        <v>3</v>
      </c>
      <c r="F154" s="7">
        <v>0.55000000000000004</v>
      </c>
      <c r="G154" s="43">
        <f t="shared" si="4"/>
        <v>15.352600000000001</v>
      </c>
      <c r="H154" s="7">
        <f t="shared" si="5"/>
        <v>8.4439300000000017</v>
      </c>
    </row>
    <row r="155" spans="1:8" x14ac:dyDescent="0.25">
      <c r="A155" s="38">
        <v>145</v>
      </c>
      <c r="B155" s="38" t="s">
        <v>305</v>
      </c>
      <c r="C155" s="40" t="s">
        <v>306</v>
      </c>
      <c r="D155" s="38" t="s">
        <v>9</v>
      </c>
      <c r="E155" s="39"/>
      <c r="F155" s="7"/>
      <c r="G155" s="43" t="e">
        <f t="shared" si="4"/>
        <v>#N/A</v>
      </c>
      <c r="H155" s="7" t="e">
        <f t="shared" si="5"/>
        <v>#N/A</v>
      </c>
    </row>
    <row r="156" spans="1:8" x14ac:dyDescent="0.25">
      <c r="A156" s="38">
        <v>146</v>
      </c>
      <c r="B156" s="38" t="s">
        <v>307</v>
      </c>
      <c r="C156" s="40" t="s">
        <v>308</v>
      </c>
      <c r="D156" s="38" t="s">
        <v>23</v>
      </c>
      <c r="E156" s="39">
        <v>4</v>
      </c>
      <c r="F156" s="7">
        <v>0.71</v>
      </c>
      <c r="G156" s="43">
        <f t="shared" si="4"/>
        <v>16.574300000000001</v>
      </c>
      <c r="H156" s="7">
        <f t="shared" si="5"/>
        <v>11.767753000000001</v>
      </c>
    </row>
    <row r="157" spans="1:8" x14ac:dyDescent="0.25">
      <c r="A157" s="38">
        <v>147</v>
      </c>
      <c r="B157" s="38" t="s">
        <v>309</v>
      </c>
      <c r="C157" s="40" t="s">
        <v>310</v>
      </c>
      <c r="D157" s="38" t="s">
        <v>23</v>
      </c>
      <c r="E157" s="39">
        <v>4</v>
      </c>
      <c r="F157" s="7">
        <v>0.74</v>
      </c>
      <c r="G157" s="43">
        <f t="shared" si="4"/>
        <v>16.574300000000001</v>
      </c>
      <c r="H157" s="7">
        <f t="shared" si="5"/>
        <v>12.264982</v>
      </c>
    </row>
    <row r="158" spans="1:8" x14ac:dyDescent="0.25">
      <c r="A158" s="38">
        <v>148</v>
      </c>
      <c r="B158" s="38" t="s">
        <v>311</v>
      </c>
      <c r="C158" s="40" t="s">
        <v>312</v>
      </c>
      <c r="D158" s="38" t="s">
        <v>23</v>
      </c>
      <c r="E158" s="39">
        <v>4</v>
      </c>
      <c r="F158" s="7">
        <v>0.78</v>
      </c>
      <c r="G158" s="43">
        <f t="shared" si="4"/>
        <v>16.574300000000001</v>
      </c>
      <c r="H158" s="7">
        <f t="shared" si="5"/>
        <v>12.927954000000001</v>
      </c>
    </row>
    <row r="159" spans="1:8" x14ac:dyDescent="0.25">
      <c r="A159" s="38">
        <v>149</v>
      </c>
      <c r="B159" s="38" t="s">
        <v>313</v>
      </c>
      <c r="C159" s="40" t="s">
        <v>314</v>
      </c>
      <c r="D159" s="38" t="s">
        <v>23</v>
      </c>
      <c r="E159" s="39">
        <v>4</v>
      </c>
      <c r="F159" s="7">
        <v>0.82</v>
      </c>
      <c r="G159" s="43">
        <f t="shared" si="4"/>
        <v>16.574300000000001</v>
      </c>
      <c r="H159" s="7">
        <f t="shared" si="5"/>
        <v>13.590926</v>
      </c>
    </row>
    <row r="160" spans="1:8" x14ac:dyDescent="0.25">
      <c r="A160" s="38">
        <v>150</v>
      </c>
      <c r="B160" s="38" t="s">
        <v>315</v>
      </c>
      <c r="C160" s="40" t="s">
        <v>316</v>
      </c>
      <c r="D160" s="38" t="s">
        <v>23</v>
      </c>
      <c r="E160" s="39">
        <v>4</v>
      </c>
      <c r="F160" s="7">
        <v>0.86</v>
      </c>
      <c r="G160" s="43">
        <f t="shared" si="4"/>
        <v>16.574300000000001</v>
      </c>
      <c r="H160" s="7">
        <f t="shared" si="5"/>
        <v>14.253898000000001</v>
      </c>
    </row>
    <row r="161" spans="1:8" x14ac:dyDescent="0.25">
      <c r="A161" s="38">
        <v>151</v>
      </c>
      <c r="B161" s="38" t="s">
        <v>317</v>
      </c>
      <c r="C161" s="40" t="s">
        <v>108</v>
      </c>
      <c r="D161" s="38"/>
      <c r="E161" s="39"/>
      <c r="F161" s="7"/>
      <c r="G161" s="43" t="e">
        <f t="shared" si="4"/>
        <v>#N/A</v>
      </c>
      <c r="H161" s="7" t="e">
        <f t="shared" si="5"/>
        <v>#N/A</v>
      </c>
    </row>
    <row r="162" spans="1:8" x14ac:dyDescent="0.25">
      <c r="A162" s="38">
        <v>152</v>
      </c>
      <c r="B162" s="38" t="s">
        <v>318</v>
      </c>
      <c r="C162" s="40" t="s">
        <v>308</v>
      </c>
      <c r="D162" s="38" t="s">
        <v>23</v>
      </c>
      <c r="E162" s="39">
        <v>4</v>
      </c>
      <c r="F162" s="7">
        <v>0.17</v>
      </c>
      <c r="G162" s="43">
        <f t="shared" si="4"/>
        <v>16.574300000000001</v>
      </c>
      <c r="H162" s="7">
        <f t="shared" si="5"/>
        <v>2.8176310000000004</v>
      </c>
    </row>
    <row r="163" spans="1:8" x14ac:dyDescent="0.25">
      <c r="A163" s="38">
        <v>153</v>
      </c>
      <c r="B163" s="38" t="s">
        <v>319</v>
      </c>
      <c r="C163" s="40" t="s">
        <v>310</v>
      </c>
      <c r="D163" s="38" t="s">
        <v>23</v>
      </c>
      <c r="E163" s="39">
        <v>4</v>
      </c>
      <c r="F163" s="7">
        <v>0.2</v>
      </c>
      <c r="G163" s="43">
        <f t="shared" si="4"/>
        <v>16.574300000000001</v>
      </c>
      <c r="H163" s="7">
        <f t="shared" si="5"/>
        <v>3.3148600000000004</v>
      </c>
    </row>
    <row r="164" spans="1:8" x14ac:dyDescent="0.25">
      <c r="A164" s="38">
        <v>154</v>
      </c>
      <c r="B164" s="38" t="s">
        <v>320</v>
      </c>
      <c r="C164" s="40" t="s">
        <v>314</v>
      </c>
      <c r="D164" s="38" t="s">
        <v>23</v>
      </c>
      <c r="E164" s="39">
        <v>4</v>
      </c>
      <c r="F164" s="7">
        <v>0.32</v>
      </c>
      <c r="G164" s="43">
        <f t="shared" si="4"/>
        <v>16.574300000000001</v>
      </c>
      <c r="H164" s="7">
        <f t="shared" si="5"/>
        <v>5.303776</v>
      </c>
    </row>
    <row r="165" spans="1:8" x14ac:dyDescent="0.25">
      <c r="A165" s="38">
        <v>155</v>
      </c>
      <c r="B165" s="38" t="s">
        <v>321</v>
      </c>
      <c r="C165" s="40" t="s">
        <v>316</v>
      </c>
      <c r="D165" s="38" t="s">
        <v>23</v>
      </c>
      <c r="E165" s="39">
        <v>4</v>
      </c>
      <c r="F165" s="7">
        <v>0.7</v>
      </c>
      <c r="G165" s="43">
        <f t="shared" si="4"/>
        <v>16.574300000000001</v>
      </c>
      <c r="H165" s="7">
        <f t="shared" si="5"/>
        <v>11.60201</v>
      </c>
    </row>
    <row r="166" spans="1:8" x14ac:dyDescent="0.25">
      <c r="A166" s="38">
        <v>156</v>
      </c>
      <c r="B166" s="38" t="s">
        <v>322</v>
      </c>
      <c r="C166" s="40" t="s">
        <v>323</v>
      </c>
      <c r="D166" s="38"/>
      <c r="E166" s="39"/>
      <c r="F166" s="7"/>
      <c r="G166" s="43" t="e">
        <f t="shared" si="4"/>
        <v>#N/A</v>
      </c>
      <c r="H166" s="7" t="e">
        <f t="shared" si="5"/>
        <v>#N/A</v>
      </c>
    </row>
    <row r="167" spans="1:8" x14ac:dyDescent="0.25">
      <c r="A167" s="38">
        <v>157</v>
      </c>
      <c r="B167" s="38" t="s">
        <v>324</v>
      </c>
      <c r="C167" s="40" t="s">
        <v>308</v>
      </c>
      <c r="D167" s="38" t="s">
        <v>23</v>
      </c>
      <c r="E167" s="39">
        <v>3</v>
      </c>
      <c r="F167" s="7">
        <v>5.3999999999999999E-2</v>
      </c>
      <c r="G167" s="43">
        <f t="shared" si="4"/>
        <v>15.352600000000001</v>
      </c>
      <c r="H167" s="7">
        <f t="shared" si="5"/>
        <v>0.82904040000000001</v>
      </c>
    </row>
    <row r="168" spans="1:8" x14ac:dyDescent="0.25">
      <c r="A168" s="38">
        <v>158</v>
      </c>
      <c r="B168" s="38" t="s">
        <v>325</v>
      </c>
      <c r="C168" s="40" t="s">
        <v>310</v>
      </c>
      <c r="D168" s="38" t="s">
        <v>23</v>
      </c>
      <c r="E168" s="39">
        <v>3</v>
      </c>
      <c r="F168" s="7">
        <v>5.8999999999999997E-2</v>
      </c>
      <c r="G168" s="43">
        <f t="shared" si="4"/>
        <v>15.352600000000001</v>
      </c>
      <c r="H168" s="7">
        <f t="shared" si="5"/>
        <v>0.90580340000000004</v>
      </c>
    </row>
    <row r="169" spans="1:8" x14ac:dyDescent="0.25">
      <c r="A169" s="38">
        <v>159</v>
      </c>
      <c r="B169" s="38" t="s">
        <v>326</v>
      </c>
      <c r="C169" s="40" t="s">
        <v>312</v>
      </c>
      <c r="D169" s="38" t="s">
        <v>23</v>
      </c>
      <c r="E169" s="39">
        <v>3</v>
      </c>
      <c r="F169" s="7">
        <v>7.0000000000000007E-2</v>
      </c>
      <c r="G169" s="43">
        <f t="shared" si="4"/>
        <v>15.352600000000001</v>
      </c>
      <c r="H169" s="7">
        <f t="shared" si="5"/>
        <v>1.0746820000000001</v>
      </c>
    </row>
    <row r="170" spans="1:8" ht="25.5" x14ac:dyDescent="0.25">
      <c r="A170" s="38">
        <v>160</v>
      </c>
      <c r="B170" s="38" t="s">
        <v>327</v>
      </c>
      <c r="C170" s="40" t="s">
        <v>328</v>
      </c>
      <c r="D170" s="38"/>
      <c r="E170" s="39"/>
      <c r="F170" s="7"/>
      <c r="G170" s="43" t="e">
        <f t="shared" si="4"/>
        <v>#N/A</v>
      </c>
      <c r="H170" s="7" t="e">
        <f t="shared" si="5"/>
        <v>#N/A</v>
      </c>
    </row>
    <row r="171" spans="1:8" x14ac:dyDescent="0.25">
      <c r="A171" s="38">
        <v>161</v>
      </c>
      <c r="B171" s="38" t="s">
        <v>329</v>
      </c>
      <c r="C171" s="40" t="s">
        <v>330</v>
      </c>
      <c r="D171" s="38" t="s">
        <v>331</v>
      </c>
      <c r="E171" s="39">
        <v>4</v>
      </c>
      <c r="F171" s="7">
        <v>0.73</v>
      </c>
      <c r="G171" s="43">
        <f t="shared" si="4"/>
        <v>16.574300000000001</v>
      </c>
      <c r="H171" s="7">
        <f t="shared" si="5"/>
        <v>12.099239000000001</v>
      </c>
    </row>
    <row r="172" spans="1:8" x14ac:dyDescent="0.25">
      <c r="A172" s="38">
        <v>162</v>
      </c>
      <c r="B172" s="38" t="s">
        <v>332</v>
      </c>
      <c r="C172" s="40" t="s">
        <v>333</v>
      </c>
      <c r="D172" s="38" t="s">
        <v>331</v>
      </c>
      <c r="E172" s="39">
        <v>4</v>
      </c>
      <c r="F172" s="7">
        <v>0.87</v>
      </c>
      <c r="G172" s="43">
        <f t="shared" si="4"/>
        <v>16.574300000000001</v>
      </c>
      <c r="H172" s="7">
        <f t="shared" si="5"/>
        <v>14.419641</v>
      </c>
    </row>
    <row r="173" spans="1:8" x14ac:dyDescent="0.25">
      <c r="A173" s="38">
        <v>163</v>
      </c>
      <c r="B173" s="38" t="s">
        <v>334</v>
      </c>
      <c r="C173" s="40" t="s">
        <v>335</v>
      </c>
      <c r="D173" s="38" t="s">
        <v>331</v>
      </c>
      <c r="E173" s="39">
        <v>4</v>
      </c>
      <c r="F173" s="7">
        <v>1.1000000000000001</v>
      </c>
      <c r="G173" s="43">
        <f t="shared" si="4"/>
        <v>16.574300000000001</v>
      </c>
      <c r="H173" s="7">
        <f t="shared" si="5"/>
        <v>18.231730000000002</v>
      </c>
    </row>
    <row r="174" spans="1:8" x14ac:dyDescent="0.25">
      <c r="A174" s="38">
        <v>164</v>
      </c>
      <c r="B174" s="38" t="s">
        <v>336</v>
      </c>
      <c r="C174" s="40" t="s">
        <v>337</v>
      </c>
      <c r="D174" s="38" t="s">
        <v>331</v>
      </c>
      <c r="E174" s="39">
        <v>4</v>
      </c>
      <c r="F174" s="7">
        <v>1.4</v>
      </c>
      <c r="G174" s="43">
        <f t="shared" si="4"/>
        <v>16.574300000000001</v>
      </c>
      <c r="H174" s="7">
        <f t="shared" si="5"/>
        <v>23.20402</v>
      </c>
    </row>
    <row r="175" spans="1:8" ht="25.5" x14ac:dyDescent="0.25">
      <c r="A175" s="38">
        <v>165</v>
      </c>
      <c r="B175" s="38" t="s">
        <v>338</v>
      </c>
      <c r="C175" s="40" t="s">
        <v>339</v>
      </c>
      <c r="D175" s="38"/>
      <c r="E175" s="39"/>
      <c r="F175" s="7"/>
      <c r="G175" s="43" t="e">
        <f t="shared" si="4"/>
        <v>#N/A</v>
      </c>
      <c r="H175" s="7" t="e">
        <f t="shared" si="5"/>
        <v>#N/A</v>
      </c>
    </row>
    <row r="176" spans="1:8" x14ac:dyDescent="0.25">
      <c r="A176" s="38">
        <v>166</v>
      </c>
      <c r="B176" s="38" t="s">
        <v>340</v>
      </c>
      <c r="C176" s="40" t="s">
        <v>341</v>
      </c>
      <c r="D176" s="38" t="s">
        <v>331</v>
      </c>
      <c r="E176" s="39">
        <v>4</v>
      </c>
      <c r="F176" s="7">
        <v>3.23</v>
      </c>
      <c r="G176" s="43">
        <f t="shared" si="4"/>
        <v>16.574300000000001</v>
      </c>
      <c r="H176" s="7">
        <f t="shared" si="5"/>
        <v>53.534989000000003</v>
      </c>
    </row>
    <row r="177" spans="1:8" x14ac:dyDescent="0.25">
      <c r="A177" s="38">
        <v>167</v>
      </c>
      <c r="B177" s="38" t="s">
        <v>342</v>
      </c>
      <c r="C177" s="40" t="s">
        <v>343</v>
      </c>
      <c r="D177" s="38" t="s">
        <v>331</v>
      </c>
      <c r="E177" s="39">
        <v>4</v>
      </c>
      <c r="F177" s="7">
        <v>3.28</v>
      </c>
      <c r="G177" s="43">
        <f t="shared" si="4"/>
        <v>16.574300000000001</v>
      </c>
      <c r="H177" s="7">
        <f t="shared" si="5"/>
        <v>54.363703999999998</v>
      </c>
    </row>
    <row r="178" spans="1:8" x14ac:dyDescent="0.25">
      <c r="A178" s="38">
        <v>168</v>
      </c>
      <c r="B178" s="38" t="s">
        <v>344</v>
      </c>
      <c r="C178" s="40" t="s">
        <v>330</v>
      </c>
      <c r="D178" s="38" t="s">
        <v>331</v>
      </c>
      <c r="E178" s="39">
        <v>4</v>
      </c>
      <c r="F178" s="7">
        <v>3.41</v>
      </c>
      <c r="G178" s="43">
        <f t="shared" si="4"/>
        <v>16.574300000000001</v>
      </c>
      <c r="H178" s="7">
        <f t="shared" si="5"/>
        <v>56.518363000000008</v>
      </c>
    </row>
    <row r="179" spans="1:8" x14ac:dyDescent="0.25">
      <c r="A179" s="38">
        <v>169</v>
      </c>
      <c r="B179" s="38" t="s">
        <v>345</v>
      </c>
      <c r="C179" s="40" t="s">
        <v>333</v>
      </c>
      <c r="D179" s="38" t="s">
        <v>331</v>
      </c>
      <c r="E179" s="39">
        <v>4</v>
      </c>
      <c r="F179" s="7">
        <v>3.59</v>
      </c>
      <c r="G179" s="43">
        <f t="shared" si="4"/>
        <v>16.574300000000001</v>
      </c>
      <c r="H179" s="7">
        <f t="shared" si="5"/>
        <v>59.501736999999999</v>
      </c>
    </row>
    <row r="180" spans="1:8" x14ac:dyDescent="0.25">
      <c r="A180" s="38">
        <v>170</v>
      </c>
      <c r="B180" s="38" t="s">
        <v>346</v>
      </c>
      <c r="C180" s="40" t="s">
        <v>335</v>
      </c>
      <c r="D180" s="38" t="s">
        <v>331</v>
      </c>
      <c r="E180" s="39">
        <v>4</v>
      </c>
      <c r="F180" s="7">
        <v>3.77</v>
      </c>
      <c r="G180" s="43">
        <f t="shared" si="4"/>
        <v>16.574300000000001</v>
      </c>
      <c r="H180" s="7">
        <f t="shared" si="5"/>
        <v>62.485111000000003</v>
      </c>
    </row>
    <row r="181" spans="1:8" x14ac:dyDescent="0.25">
      <c r="A181" s="38">
        <v>171</v>
      </c>
      <c r="B181" s="38" t="s">
        <v>347</v>
      </c>
      <c r="C181" s="40" t="s">
        <v>337</v>
      </c>
      <c r="D181" s="38" t="s">
        <v>331</v>
      </c>
      <c r="E181" s="39">
        <v>4</v>
      </c>
      <c r="F181" s="7">
        <v>3.96</v>
      </c>
      <c r="G181" s="43">
        <f t="shared" si="4"/>
        <v>16.574300000000001</v>
      </c>
      <c r="H181" s="7">
        <f t="shared" si="5"/>
        <v>65.634228000000007</v>
      </c>
    </row>
    <row r="182" spans="1:8" ht="38.25" x14ac:dyDescent="0.25">
      <c r="A182" s="38">
        <v>172</v>
      </c>
      <c r="B182" s="38" t="s">
        <v>348</v>
      </c>
      <c r="C182" s="45" t="s">
        <v>349</v>
      </c>
      <c r="D182" s="38"/>
      <c r="E182" s="39"/>
      <c r="F182" s="7"/>
      <c r="G182" s="43" t="e">
        <f t="shared" si="4"/>
        <v>#N/A</v>
      </c>
      <c r="H182" s="7" t="e">
        <f t="shared" si="5"/>
        <v>#N/A</v>
      </c>
    </row>
    <row r="183" spans="1:8" x14ac:dyDescent="0.25">
      <c r="A183" s="38">
        <v>173</v>
      </c>
      <c r="B183" s="38" t="s">
        <v>350</v>
      </c>
      <c r="C183" s="40" t="s">
        <v>330</v>
      </c>
      <c r="D183" s="38" t="s">
        <v>331</v>
      </c>
      <c r="E183" s="39">
        <v>4</v>
      </c>
      <c r="F183" s="7">
        <v>3.74</v>
      </c>
      <c r="G183" s="43">
        <f t="shared" si="4"/>
        <v>16.574300000000001</v>
      </c>
      <c r="H183" s="7">
        <f t="shared" si="5"/>
        <v>61.987882000000006</v>
      </c>
    </row>
    <row r="184" spans="1:8" x14ac:dyDescent="0.25">
      <c r="A184" s="38">
        <v>174</v>
      </c>
      <c r="B184" s="38" t="s">
        <v>351</v>
      </c>
      <c r="C184" s="40" t="s">
        <v>335</v>
      </c>
      <c r="D184" s="38" t="s">
        <v>331</v>
      </c>
      <c r="E184" s="39">
        <v>4</v>
      </c>
      <c r="F184" s="7">
        <v>4.78</v>
      </c>
      <c r="G184" s="43">
        <f t="shared" si="4"/>
        <v>16.574300000000001</v>
      </c>
      <c r="H184" s="7">
        <f t="shared" si="5"/>
        <v>79.225154000000003</v>
      </c>
    </row>
    <row r="185" spans="1:8" x14ac:dyDescent="0.25">
      <c r="A185" s="38">
        <v>175</v>
      </c>
      <c r="B185" s="38" t="s">
        <v>352</v>
      </c>
      <c r="C185" s="40" t="s">
        <v>337</v>
      </c>
      <c r="D185" s="38" t="s">
        <v>331</v>
      </c>
      <c r="E185" s="39">
        <v>4</v>
      </c>
      <c r="F185" s="7">
        <v>6.2</v>
      </c>
      <c r="G185" s="43">
        <f t="shared" si="4"/>
        <v>16.574300000000001</v>
      </c>
      <c r="H185" s="7">
        <f t="shared" si="5"/>
        <v>102.76066000000002</v>
      </c>
    </row>
    <row r="186" spans="1:8" ht="25.5" x14ac:dyDescent="0.25">
      <c r="A186" s="38">
        <v>176</v>
      </c>
      <c r="B186" s="38" t="s">
        <v>353</v>
      </c>
      <c r="C186" s="40" t="s">
        <v>354</v>
      </c>
      <c r="D186" s="38"/>
      <c r="E186" s="39"/>
      <c r="F186" s="7"/>
      <c r="G186" s="43" t="e">
        <f t="shared" si="4"/>
        <v>#N/A</v>
      </c>
      <c r="H186" s="7" t="e">
        <f t="shared" si="5"/>
        <v>#N/A</v>
      </c>
    </row>
    <row r="187" spans="1:8" x14ac:dyDescent="0.25">
      <c r="A187" s="38">
        <v>177</v>
      </c>
      <c r="B187" s="38" t="s">
        <v>355</v>
      </c>
      <c r="C187" s="40" t="s">
        <v>356</v>
      </c>
      <c r="D187" s="38" t="s">
        <v>331</v>
      </c>
      <c r="E187" s="39">
        <v>4</v>
      </c>
      <c r="F187" s="7">
        <v>0.1</v>
      </c>
      <c r="G187" s="43">
        <f t="shared" si="4"/>
        <v>16.574300000000001</v>
      </c>
      <c r="H187" s="7">
        <f t="shared" si="5"/>
        <v>1.6574300000000002</v>
      </c>
    </row>
    <row r="188" spans="1:8" x14ac:dyDescent="0.25">
      <c r="A188" s="38">
        <v>178</v>
      </c>
      <c r="B188" s="38" t="s">
        <v>357</v>
      </c>
      <c r="C188" s="40" t="s">
        <v>341</v>
      </c>
      <c r="D188" s="38" t="s">
        <v>331</v>
      </c>
      <c r="E188" s="39">
        <v>4</v>
      </c>
      <c r="F188" s="7">
        <v>0.12</v>
      </c>
      <c r="G188" s="43">
        <f t="shared" si="4"/>
        <v>16.574300000000001</v>
      </c>
      <c r="H188" s="7">
        <f t="shared" si="5"/>
        <v>1.9889160000000001</v>
      </c>
    </row>
    <row r="189" spans="1:8" x14ac:dyDescent="0.25">
      <c r="A189" s="38">
        <v>179</v>
      </c>
      <c r="B189" s="38" t="s">
        <v>358</v>
      </c>
      <c r="C189" s="40" t="s">
        <v>343</v>
      </c>
      <c r="D189" s="38" t="s">
        <v>331</v>
      </c>
      <c r="E189" s="39">
        <v>4</v>
      </c>
      <c r="F189" s="7">
        <v>0.14000000000000001</v>
      </c>
      <c r="G189" s="43">
        <f t="shared" si="4"/>
        <v>16.574300000000001</v>
      </c>
      <c r="H189" s="7">
        <f t="shared" si="5"/>
        <v>2.3204020000000005</v>
      </c>
    </row>
    <row r="190" spans="1:8" x14ac:dyDescent="0.25">
      <c r="A190" s="38">
        <v>180</v>
      </c>
      <c r="B190" s="38" t="s">
        <v>359</v>
      </c>
      <c r="C190" s="40" t="s">
        <v>360</v>
      </c>
      <c r="D190" s="38" t="s">
        <v>331</v>
      </c>
      <c r="E190" s="39">
        <v>4</v>
      </c>
      <c r="F190" s="7">
        <v>0.16</v>
      </c>
      <c r="G190" s="43">
        <f t="shared" si="4"/>
        <v>16.574300000000001</v>
      </c>
      <c r="H190" s="7">
        <f t="shared" si="5"/>
        <v>2.651888</v>
      </c>
    </row>
    <row r="191" spans="1:8" x14ac:dyDescent="0.25">
      <c r="A191" s="38">
        <v>181</v>
      </c>
      <c r="B191" s="38" t="s">
        <v>361</v>
      </c>
      <c r="C191" s="40" t="s">
        <v>330</v>
      </c>
      <c r="D191" s="38" t="s">
        <v>331</v>
      </c>
      <c r="E191" s="39">
        <v>4</v>
      </c>
      <c r="F191" s="7">
        <v>0.23</v>
      </c>
      <c r="G191" s="43">
        <f t="shared" si="4"/>
        <v>16.574300000000001</v>
      </c>
      <c r="H191" s="7">
        <f t="shared" si="5"/>
        <v>3.8120890000000003</v>
      </c>
    </row>
    <row r="192" spans="1:8" ht="25.5" x14ac:dyDescent="0.25">
      <c r="A192" s="38">
        <v>182</v>
      </c>
      <c r="B192" s="38" t="s">
        <v>362</v>
      </c>
      <c r="C192" s="40" t="s">
        <v>363</v>
      </c>
      <c r="D192" s="38"/>
      <c r="E192" s="39"/>
      <c r="F192" s="7"/>
      <c r="G192" s="43" t="e">
        <f t="shared" si="4"/>
        <v>#N/A</v>
      </c>
      <c r="H192" s="7" t="e">
        <f t="shared" si="5"/>
        <v>#N/A</v>
      </c>
    </row>
    <row r="193" spans="1:8" x14ac:dyDescent="0.25">
      <c r="A193" s="38">
        <v>183</v>
      </c>
      <c r="B193" s="38" t="s">
        <v>364</v>
      </c>
      <c r="C193" s="40" t="s">
        <v>330</v>
      </c>
      <c r="D193" s="38" t="s">
        <v>331</v>
      </c>
      <c r="E193" s="39">
        <v>4</v>
      </c>
      <c r="F193" s="7">
        <v>0.48</v>
      </c>
      <c r="G193" s="43">
        <f t="shared" si="4"/>
        <v>16.574300000000001</v>
      </c>
      <c r="H193" s="7">
        <f t="shared" si="5"/>
        <v>7.9556640000000005</v>
      </c>
    </row>
    <row r="194" spans="1:8" x14ac:dyDescent="0.25">
      <c r="A194" s="38">
        <v>184</v>
      </c>
      <c r="B194" s="38" t="s">
        <v>365</v>
      </c>
      <c r="C194" s="40" t="s">
        <v>335</v>
      </c>
      <c r="D194" s="38" t="s">
        <v>331</v>
      </c>
      <c r="E194" s="39">
        <v>4</v>
      </c>
      <c r="F194" s="7">
        <v>0.55000000000000004</v>
      </c>
      <c r="G194" s="43">
        <f t="shared" si="4"/>
        <v>16.574300000000001</v>
      </c>
      <c r="H194" s="7">
        <f t="shared" si="5"/>
        <v>9.1158650000000012</v>
      </c>
    </row>
    <row r="195" spans="1:8" ht="38.25" x14ac:dyDescent="0.25">
      <c r="A195" s="38">
        <v>185</v>
      </c>
      <c r="B195" s="38" t="s">
        <v>366</v>
      </c>
      <c r="C195" s="40" t="s">
        <v>367</v>
      </c>
      <c r="D195" s="38"/>
      <c r="E195" s="39"/>
      <c r="F195" s="7"/>
      <c r="G195" s="43" t="e">
        <f t="shared" si="4"/>
        <v>#N/A</v>
      </c>
      <c r="H195" s="7" t="e">
        <f t="shared" si="5"/>
        <v>#N/A</v>
      </c>
    </row>
    <row r="196" spans="1:8" x14ac:dyDescent="0.25">
      <c r="A196" s="38">
        <v>186</v>
      </c>
      <c r="B196" s="38" t="s">
        <v>368</v>
      </c>
      <c r="C196" s="40" t="s">
        <v>356</v>
      </c>
      <c r="D196" s="38" t="s">
        <v>331</v>
      </c>
      <c r="E196" s="39">
        <v>4</v>
      </c>
      <c r="F196" s="7">
        <v>0.65</v>
      </c>
      <c r="G196" s="43">
        <f t="shared" si="4"/>
        <v>16.574300000000001</v>
      </c>
      <c r="H196" s="7">
        <f t="shared" si="5"/>
        <v>10.773295000000001</v>
      </c>
    </row>
    <row r="197" spans="1:8" x14ac:dyDescent="0.25">
      <c r="A197" s="38">
        <v>187</v>
      </c>
      <c r="B197" s="38" t="s">
        <v>369</v>
      </c>
      <c r="C197" s="40" t="s">
        <v>341</v>
      </c>
      <c r="D197" s="38" t="s">
        <v>331</v>
      </c>
      <c r="E197" s="39">
        <v>4</v>
      </c>
      <c r="F197" s="7">
        <v>0.69</v>
      </c>
      <c r="G197" s="43">
        <f t="shared" si="4"/>
        <v>16.574300000000001</v>
      </c>
      <c r="H197" s="7">
        <f t="shared" si="5"/>
        <v>11.436266999999999</v>
      </c>
    </row>
    <row r="198" spans="1:8" x14ac:dyDescent="0.25">
      <c r="A198" s="38">
        <v>188</v>
      </c>
      <c r="B198" s="38" t="s">
        <v>370</v>
      </c>
      <c r="C198" s="40" t="s">
        <v>343</v>
      </c>
      <c r="D198" s="38" t="s">
        <v>331</v>
      </c>
      <c r="E198" s="39">
        <v>4</v>
      </c>
      <c r="F198" s="7">
        <v>0.81</v>
      </c>
      <c r="G198" s="43">
        <f t="shared" si="4"/>
        <v>16.574300000000001</v>
      </c>
      <c r="H198" s="7">
        <f t="shared" si="5"/>
        <v>13.425183000000002</v>
      </c>
    </row>
    <row r="199" spans="1:8" x14ac:dyDescent="0.25">
      <c r="A199" s="38">
        <v>189</v>
      </c>
      <c r="B199" s="38" t="s">
        <v>371</v>
      </c>
      <c r="C199" s="40" t="s">
        <v>330</v>
      </c>
      <c r="D199" s="38" t="s">
        <v>331</v>
      </c>
      <c r="E199" s="39">
        <v>4</v>
      </c>
      <c r="F199" s="7">
        <v>1.05</v>
      </c>
      <c r="G199" s="43">
        <f t="shared" si="4"/>
        <v>16.574300000000001</v>
      </c>
      <c r="H199" s="7">
        <f t="shared" si="5"/>
        <v>17.403015000000003</v>
      </c>
    </row>
    <row r="200" spans="1:8" ht="25.5" x14ac:dyDescent="0.25">
      <c r="A200" s="38">
        <v>190</v>
      </c>
      <c r="B200" s="38" t="s">
        <v>372</v>
      </c>
      <c r="C200" s="40" t="s">
        <v>373</v>
      </c>
      <c r="D200" s="38"/>
      <c r="E200" s="39"/>
      <c r="F200" s="7"/>
      <c r="G200" s="43" t="e">
        <f t="shared" si="4"/>
        <v>#N/A</v>
      </c>
      <c r="H200" s="7" t="e">
        <f t="shared" si="5"/>
        <v>#N/A</v>
      </c>
    </row>
    <row r="201" spans="1:8" x14ac:dyDescent="0.25">
      <c r="A201" s="38">
        <v>191</v>
      </c>
      <c r="B201" s="38" t="s">
        <v>374</v>
      </c>
      <c r="C201" s="40" t="s">
        <v>330</v>
      </c>
      <c r="D201" s="38" t="s">
        <v>23</v>
      </c>
      <c r="E201" s="39">
        <v>4</v>
      </c>
      <c r="F201" s="7">
        <v>1.24</v>
      </c>
      <c r="G201" s="43">
        <f t="shared" si="4"/>
        <v>16.574300000000001</v>
      </c>
      <c r="H201" s="7">
        <f t="shared" si="5"/>
        <v>20.552132</v>
      </c>
    </row>
    <row r="202" spans="1:8" x14ac:dyDescent="0.25">
      <c r="A202" s="38">
        <v>192</v>
      </c>
      <c r="B202" s="38" t="s">
        <v>375</v>
      </c>
      <c r="C202" s="40" t="s">
        <v>376</v>
      </c>
      <c r="D202" s="38" t="s">
        <v>23</v>
      </c>
      <c r="E202" s="39">
        <v>4</v>
      </c>
      <c r="F202" s="7">
        <v>1.28</v>
      </c>
      <c r="G202" s="43">
        <f t="shared" si="4"/>
        <v>16.574300000000001</v>
      </c>
      <c r="H202" s="7">
        <f t="shared" si="5"/>
        <v>21.215104</v>
      </c>
    </row>
    <row r="203" spans="1:8" x14ac:dyDescent="0.25">
      <c r="A203" s="38">
        <v>193</v>
      </c>
      <c r="B203" s="38" t="s">
        <v>377</v>
      </c>
      <c r="C203" s="40" t="s">
        <v>335</v>
      </c>
      <c r="D203" s="38" t="s">
        <v>23</v>
      </c>
      <c r="E203" s="39">
        <v>4</v>
      </c>
      <c r="F203" s="7">
        <v>1.38</v>
      </c>
      <c r="G203" s="43">
        <f t="shared" ref="G203:G266" si="6">VLOOKUP(E203,$I$9:$J$11,2,FALSE)</f>
        <v>16.574300000000001</v>
      </c>
      <c r="H203" s="7">
        <f t="shared" ref="H203:H266" si="7">F203*G203</f>
        <v>22.872533999999998</v>
      </c>
    </row>
    <row r="204" spans="1:8" x14ac:dyDescent="0.25">
      <c r="A204" s="38">
        <v>194</v>
      </c>
      <c r="B204" s="38" t="s">
        <v>378</v>
      </c>
      <c r="C204" s="40" t="s">
        <v>379</v>
      </c>
      <c r="D204" s="38"/>
      <c r="E204" s="39"/>
      <c r="F204" s="7"/>
      <c r="G204" s="43" t="e">
        <f t="shared" si="6"/>
        <v>#N/A</v>
      </c>
      <c r="H204" s="7" t="e">
        <f t="shared" si="7"/>
        <v>#N/A</v>
      </c>
    </row>
    <row r="205" spans="1:8" x14ac:dyDescent="0.25">
      <c r="A205" s="38">
        <v>195</v>
      </c>
      <c r="B205" s="38" t="s">
        <v>380</v>
      </c>
      <c r="C205" s="40" t="s">
        <v>381</v>
      </c>
      <c r="D205" s="38" t="s">
        <v>23</v>
      </c>
      <c r="E205" s="39">
        <v>3</v>
      </c>
      <c r="F205" s="7">
        <v>0.5</v>
      </c>
      <c r="G205" s="43">
        <f t="shared" si="6"/>
        <v>15.352600000000001</v>
      </c>
      <c r="H205" s="7">
        <f t="shared" si="7"/>
        <v>7.6763000000000003</v>
      </c>
    </row>
    <row r="206" spans="1:8" x14ac:dyDescent="0.25">
      <c r="A206" s="38">
        <v>196</v>
      </c>
      <c r="B206" s="38" t="s">
        <v>382</v>
      </c>
      <c r="C206" s="40" t="s">
        <v>343</v>
      </c>
      <c r="D206" s="38" t="s">
        <v>23</v>
      </c>
      <c r="E206" s="39">
        <v>3</v>
      </c>
      <c r="F206" s="7">
        <v>0.6</v>
      </c>
      <c r="G206" s="43">
        <f t="shared" si="6"/>
        <v>15.352600000000001</v>
      </c>
      <c r="H206" s="7">
        <f t="shared" si="7"/>
        <v>9.2115600000000004</v>
      </c>
    </row>
    <row r="207" spans="1:8" x14ac:dyDescent="0.25">
      <c r="A207" s="38">
        <v>197</v>
      </c>
      <c r="B207" s="38" t="s">
        <v>383</v>
      </c>
      <c r="C207" s="40" t="s">
        <v>330</v>
      </c>
      <c r="D207" s="38" t="s">
        <v>23</v>
      </c>
      <c r="E207" s="39">
        <v>3</v>
      </c>
      <c r="F207" s="7">
        <v>0.72</v>
      </c>
      <c r="G207" s="43">
        <f t="shared" si="6"/>
        <v>15.352600000000001</v>
      </c>
      <c r="H207" s="7">
        <f t="shared" si="7"/>
        <v>11.053872</v>
      </c>
    </row>
    <row r="208" spans="1:8" x14ac:dyDescent="0.25">
      <c r="A208" s="38">
        <v>198</v>
      </c>
      <c r="B208" s="38" t="s">
        <v>384</v>
      </c>
      <c r="C208" s="40" t="s">
        <v>335</v>
      </c>
      <c r="D208" s="38" t="s">
        <v>23</v>
      </c>
      <c r="E208" s="39">
        <v>3</v>
      </c>
      <c r="F208" s="7">
        <v>1.1000000000000001</v>
      </c>
      <c r="G208" s="43">
        <f t="shared" si="6"/>
        <v>15.352600000000001</v>
      </c>
      <c r="H208" s="7">
        <f t="shared" si="7"/>
        <v>16.887860000000003</v>
      </c>
    </row>
    <row r="209" spans="1:8" x14ac:dyDescent="0.25">
      <c r="A209" s="38">
        <v>199</v>
      </c>
      <c r="B209" s="38" t="s">
        <v>385</v>
      </c>
      <c r="C209" s="40" t="s">
        <v>386</v>
      </c>
      <c r="D209" s="38" t="s">
        <v>23</v>
      </c>
      <c r="E209" s="39">
        <v>3</v>
      </c>
      <c r="F209" s="7">
        <v>0.42</v>
      </c>
      <c r="G209" s="43">
        <f t="shared" si="6"/>
        <v>15.352600000000001</v>
      </c>
      <c r="H209" s="7">
        <f t="shared" si="7"/>
        <v>6.4480919999999999</v>
      </c>
    </row>
    <row r="210" spans="1:8" x14ac:dyDescent="0.25">
      <c r="A210" s="38">
        <v>200</v>
      </c>
      <c r="B210" s="38" t="s">
        <v>387</v>
      </c>
      <c r="C210" s="40" t="s">
        <v>388</v>
      </c>
      <c r="D210" s="38" t="s">
        <v>23</v>
      </c>
      <c r="E210" s="39">
        <v>3</v>
      </c>
      <c r="F210" s="7">
        <v>0.2</v>
      </c>
      <c r="G210" s="43">
        <f t="shared" si="6"/>
        <v>15.352600000000001</v>
      </c>
      <c r="H210" s="7">
        <f t="shared" si="7"/>
        <v>3.0705200000000001</v>
      </c>
    </row>
    <row r="211" spans="1:8" x14ac:dyDescent="0.25">
      <c r="A211" s="38">
        <v>201</v>
      </c>
      <c r="B211" s="38" t="s">
        <v>389</v>
      </c>
      <c r="C211" s="40" t="s">
        <v>390</v>
      </c>
      <c r="D211" s="38"/>
      <c r="E211" s="39"/>
      <c r="F211" s="7"/>
      <c r="G211" s="43" t="e">
        <f t="shared" si="6"/>
        <v>#N/A</v>
      </c>
      <c r="H211" s="7" t="e">
        <f t="shared" si="7"/>
        <v>#N/A</v>
      </c>
    </row>
    <row r="212" spans="1:8" x14ac:dyDescent="0.25">
      <c r="A212" s="38">
        <v>202</v>
      </c>
      <c r="B212" s="38" t="s">
        <v>391</v>
      </c>
      <c r="C212" s="40" t="s">
        <v>330</v>
      </c>
      <c r="D212" s="38" t="s">
        <v>23</v>
      </c>
      <c r="E212" s="39">
        <v>3</v>
      </c>
      <c r="F212" s="7">
        <v>0.4</v>
      </c>
      <c r="G212" s="43">
        <f t="shared" si="6"/>
        <v>15.352600000000001</v>
      </c>
      <c r="H212" s="7">
        <f t="shared" si="7"/>
        <v>6.1410400000000003</v>
      </c>
    </row>
    <row r="213" spans="1:8" x14ac:dyDescent="0.25">
      <c r="A213" s="38">
        <v>203</v>
      </c>
      <c r="B213" s="38" t="s">
        <v>392</v>
      </c>
      <c r="C213" s="40" t="s">
        <v>335</v>
      </c>
      <c r="D213" s="38" t="s">
        <v>23</v>
      </c>
      <c r="E213" s="39">
        <v>3</v>
      </c>
      <c r="F213" s="7">
        <v>0.65</v>
      </c>
      <c r="G213" s="43">
        <f t="shared" si="6"/>
        <v>15.352600000000001</v>
      </c>
      <c r="H213" s="7">
        <f t="shared" si="7"/>
        <v>9.9791900000000009</v>
      </c>
    </row>
    <row r="214" spans="1:8" x14ac:dyDescent="0.25">
      <c r="A214" s="38">
        <v>204</v>
      </c>
      <c r="B214" s="38" t="s">
        <v>393</v>
      </c>
      <c r="C214" s="40" t="s">
        <v>394</v>
      </c>
      <c r="D214" s="38"/>
      <c r="E214" s="39"/>
      <c r="F214" s="7"/>
      <c r="G214" s="43" t="e">
        <f t="shared" si="6"/>
        <v>#N/A</v>
      </c>
      <c r="H214" s="7" t="e">
        <f t="shared" si="7"/>
        <v>#N/A</v>
      </c>
    </row>
    <row r="215" spans="1:8" x14ac:dyDescent="0.25">
      <c r="A215" s="38">
        <v>205</v>
      </c>
      <c r="B215" s="38" t="s">
        <v>395</v>
      </c>
      <c r="C215" s="40" t="s">
        <v>330</v>
      </c>
      <c r="D215" s="38" t="s">
        <v>23</v>
      </c>
      <c r="E215" s="39">
        <v>4</v>
      </c>
      <c r="F215" s="7">
        <v>0.79</v>
      </c>
      <c r="G215" s="43">
        <f t="shared" si="6"/>
        <v>16.574300000000001</v>
      </c>
      <c r="H215" s="7">
        <f t="shared" si="7"/>
        <v>13.093697000000001</v>
      </c>
    </row>
    <row r="216" spans="1:8" x14ac:dyDescent="0.25">
      <c r="A216" s="38">
        <v>206</v>
      </c>
      <c r="B216" s="38" t="s">
        <v>396</v>
      </c>
      <c r="C216" s="40" t="s">
        <v>333</v>
      </c>
      <c r="D216" s="38" t="s">
        <v>23</v>
      </c>
      <c r="E216" s="39">
        <v>4</v>
      </c>
      <c r="F216" s="7">
        <v>0.9</v>
      </c>
      <c r="G216" s="43">
        <f t="shared" si="6"/>
        <v>16.574300000000001</v>
      </c>
      <c r="H216" s="7">
        <f t="shared" si="7"/>
        <v>14.916870000000001</v>
      </c>
    </row>
    <row r="217" spans="1:8" x14ac:dyDescent="0.25">
      <c r="A217" s="38">
        <v>207</v>
      </c>
      <c r="B217" s="38" t="s">
        <v>397</v>
      </c>
      <c r="C217" s="40" t="s">
        <v>335</v>
      </c>
      <c r="D217" s="38" t="s">
        <v>23</v>
      </c>
      <c r="E217" s="39">
        <v>4</v>
      </c>
      <c r="F217" s="7">
        <v>1.06</v>
      </c>
      <c r="G217" s="43">
        <f t="shared" si="6"/>
        <v>16.574300000000001</v>
      </c>
      <c r="H217" s="7">
        <f t="shared" si="7"/>
        <v>17.568758000000003</v>
      </c>
    </row>
    <row r="218" spans="1:8" x14ac:dyDescent="0.25">
      <c r="A218" s="38">
        <v>208</v>
      </c>
      <c r="B218" s="38" t="s">
        <v>398</v>
      </c>
      <c r="C218" s="40" t="s">
        <v>399</v>
      </c>
      <c r="D218" s="38" t="s">
        <v>23</v>
      </c>
      <c r="E218" s="39">
        <v>4</v>
      </c>
      <c r="F218" s="7">
        <v>0.92</v>
      </c>
      <c r="G218" s="43">
        <f t="shared" si="6"/>
        <v>16.574300000000001</v>
      </c>
      <c r="H218" s="7">
        <f t="shared" si="7"/>
        <v>15.248356000000001</v>
      </c>
    </row>
    <row r="219" spans="1:8" ht="25.5" x14ac:dyDescent="0.25">
      <c r="A219" s="38">
        <v>209</v>
      </c>
      <c r="B219" s="38" t="s">
        <v>400</v>
      </c>
      <c r="C219" s="40" t="s">
        <v>401</v>
      </c>
      <c r="D219" s="38" t="s">
        <v>12</v>
      </c>
      <c r="E219" s="39">
        <v>4</v>
      </c>
      <c r="F219" s="7">
        <v>0.2</v>
      </c>
      <c r="G219" s="43">
        <f t="shared" si="6"/>
        <v>16.574300000000001</v>
      </c>
      <c r="H219" s="7">
        <f t="shared" si="7"/>
        <v>3.3148600000000004</v>
      </c>
    </row>
    <row r="220" spans="1:8" ht="25.5" x14ac:dyDescent="0.25">
      <c r="A220" s="38">
        <v>210</v>
      </c>
      <c r="B220" s="38" t="s">
        <v>402</v>
      </c>
      <c r="C220" s="40" t="s">
        <v>403</v>
      </c>
      <c r="D220" s="38" t="s">
        <v>12</v>
      </c>
      <c r="E220" s="39">
        <v>4</v>
      </c>
      <c r="F220" s="7">
        <v>7.0000000000000007E-2</v>
      </c>
      <c r="G220" s="43">
        <f t="shared" si="6"/>
        <v>16.574300000000001</v>
      </c>
      <c r="H220" s="7">
        <f t="shared" si="7"/>
        <v>1.1602010000000003</v>
      </c>
    </row>
    <row r="221" spans="1:8" ht="25.5" x14ac:dyDescent="0.25">
      <c r="A221" s="38">
        <v>211</v>
      </c>
      <c r="B221" s="38" t="s">
        <v>404</v>
      </c>
      <c r="C221" s="40" t="s">
        <v>405</v>
      </c>
      <c r="D221" s="38" t="s">
        <v>23</v>
      </c>
      <c r="E221" s="39">
        <v>4</v>
      </c>
      <c r="F221" s="7">
        <v>1.67</v>
      </c>
      <c r="G221" s="43">
        <f t="shared" si="6"/>
        <v>16.574300000000001</v>
      </c>
      <c r="H221" s="7">
        <f t="shared" si="7"/>
        <v>27.679081</v>
      </c>
    </row>
    <row r="222" spans="1:8" x14ac:dyDescent="0.25">
      <c r="A222" s="38">
        <v>212</v>
      </c>
      <c r="B222" s="38" t="s">
        <v>406</v>
      </c>
      <c r="C222" s="40" t="s">
        <v>407</v>
      </c>
      <c r="D222" s="38" t="s">
        <v>23</v>
      </c>
      <c r="E222" s="39">
        <v>4</v>
      </c>
      <c r="F222" s="7">
        <v>0.54</v>
      </c>
      <c r="G222" s="43">
        <f t="shared" si="6"/>
        <v>16.574300000000001</v>
      </c>
      <c r="H222" s="7">
        <f t="shared" si="7"/>
        <v>8.9501220000000004</v>
      </c>
    </row>
    <row r="223" spans="1:8" x14ac:dyDescent="0.25">
      <c r="A223" s="38">
        <v>213</v>
      </c>
      <c r="B223" s="38" t="s">
        <v>408</v>
      </c>
      <c r="C223" s="40" t="s">
        <v>409</v>
      </c>
      <c r="D223" s="38" t="s">
        <v>23</v>
      </c>
      <c r="E223" s="39">
        <v>4</v>
      </c>
      <c r="F223" s="7">
        <v>0.25</v>
      </c>
      <c r="G223" s="43">
        <f t="shared" si="6"/>
        <v>16.574300000000001</v>
      </c>
      <c r="H223" s="7">
        <f t="shared" si="7"/>
        <v>4.1435750000000002</v>
      </c>
    </row>
    <row r="224" spans="1:8" x14ac:dyDescent="0.25">
      <c r="A224" s="38">
        <v>214</v>
      </c>
      <c r="B224" s="38" t="s">
        <v>410</v>
      </c>
      <c r="C224" s="40" t="s">
        <v>411</v>
      </c>
      <c r="D224" s="38" t="s">
        <v>23</v>
      </c>
      <c r="E224" s="39">
        <v>4</v>
      </c>
      <c r="F224" s="7">
        <v>0.67</v>
      </c>
      <c r="G224" s="43">
        <f t="shared" si="6"/>
        <v>16.574300000000001</v>
      </c>
      <c r="H224" s="7">
        <f t="shared" si="7"/>
        <v>11.104781000000001</v>
      </c>
    </row>
    <row r="225" spans="1:8" ht="25.5" x14ac:dyDescent="0.25">
      <c r="A225" s="38">
        <v>215</v>
      </c>
      <c r="B225" s="38" t="s">
        <v>412</v>
      </c>
      <c r="C225" s="40" t="s">
        <v>413</v>
      </c>
      <c r="D225" s="38" t="s">
        <v>23</v>
      </c>
      <c r="E225" s="39">
        <v>3</v>
      </c>
      <c r="F225" s="7">
        <v>0.2</v>
      </c>
      <c r="G225" s="43">
        <f t="shared" si="6"/>
        <v>15.352600000000001</v>
      </c>
      <c r="H225" s="7">
        <f t="shared" si="7"/>
        <v>3.0705200000000001</v>
      </c>
    </row>
    <row r="226" spans="1:8" x14ac:dyDescent="0.25">
      <c r="A226" s="38">
        <v>216</v>
      </c>
      <c r="B226" s="38" t="s">
        <v>414</v>
      </c>
      <c r="C226" s="40" t="s">
        <v>415</v>
      </c>
      <c r="D226" s="38" t="s">
        <v>23</v>
      </c>
      <c r="E226" s="39">
        <v>3</v>
      </c>
      <c r="F226" s="7">
        <v>0.32</v>
      </c>
      <c r="G226" s="43">
        <f t="shared" si="6"/>
        <v>15.352600000000001</v>
      </c>
      <c r="H226" s="7">
        <f t="shared" si="7"/>
        <v>4.9128320000000008</v>
      </c>
    </row>
    <row r="227" spans="1:8" x14ac:dyDescent="0.25">
      <c r="A227" s="38">
        <v>217</v>
      </c>
      <c r="B227" s="38" t="s">
        <v>416</v>
      </c>
      <c r="C227" s="40" t="s">
        <v>417</v>
      </c>
      <c r="D227" s="38"/>
      <c r="E227" s="39"/>
      <c r="F227" s="7"/>
      <c r="G227" s="43" t="e">
        <f t="shared" si="6"/>
        <v>#N/A</v>
      </c>
      <c r="H227" s="7" t="e">
        <f t="shared" si="7"/>
        <v>#N/A</v>
      </c>
    </row>
    <row r="228" spans="1:8" x14ac:dyDescent="0.25">
      <c r="A228" s="38">
        <v>218</v>
      </c>
      <c r="B228" s="38" t="s">
        <v>418</v>
      </c>
      <c r="C228" s="40" t="s">
        <v>341</v>
      </c>
      <c r="D228" s="38" t="s">
        <v>419</v>
      </c>
      <c r="E228" s="39">
        <v>3</v>
      </c>
      <c r="F228" s="7">
        <v>0.06</v>
      </c>
      <c r="G228" s="43">
        <f t="shared" si="6"/>
        <v>15.352600000000001</v>
      </c>
      <c r="H228" s="7">
        <f t="shared" si="7"/>
        <v>0.92115599999999997</v>
      </c>
    </row>
    <row r="229" spans="1:8" x14ac:dyDescent="0.25">
      <c r="A229" s="38">
        <v>219</v>
      </c>
      <c r="B229" s="38" t="s">
        <v>420</v>
      </c>
      <c r="C229" s="40" t="s">
        <v>343</v>
      </c>
      <c r="D229" s="38" t="s">
        <v>419</v>
      </c>
      <c r="E229" s="39">
        <v>3</v>
      </c>
      <c r="F229" s="7">
        <v>7.0000000000000007E-2</v>
      </c>
      <c r="G229" s="43">
        <f t="shared" si="6"/>
        <v>15.352600000000001</v>
      </c>
      <c r="H229" s="7">
        <f t="shared" si="7"/>
        <v>1.0746820000000001</v>
      </c>
    </row>
    <row r="230" spans="1:8" x14ac:dyDescent="0.25">
      <c r="A230" s="38">
        <v>220</v>
      </c>
      <c r="B230" s="38" t="s">
        <v>421</v>
      </c>
      <c r="C230" s="40" t="s">
        <v>330</v>
      </c>
      <c r="D230" s="38" t="s">
        <v>419</v>
      </c>
      <c r="E230" s="39">
        <v>3</v>
      </c>
      <c r="F230" s="7">
        <v>0.11</v>
      </c>
      <c r="G230" s="43">
        <f t="shared" si="6"/>
        <v>15.352600000000001</v>
      </c>
      <c r="H230" s="7">
        <f t="shared" si="7"/>
        <v>1.6887860000000001</v>
      </c>
    </row>
    <row r="231" spans="1:8" x14ac:dyDescent="0.25">
      <c r="A231" s="38">
        <v>221</v>
      </c>
      <c r="B231" s="38" t="s">
        <v>422</v>
      </c>
      <c r="C231" s="40" t="s">
        <v>423</v>
      </c>
      <c r="D231" s="38"/>
      <c r="E231" s="39"/>
      <c r="F231" s="7"/>
      <c r="G231" s="43" t="e">
        <f t="shared" si="6"/>
        <v>#N/A</v>
      </c>
      <c r="H231" s="7" t="e">
        <f t="shared" si="7"/>
        <v>#N/A</v>
      </c>
    </row>
    <row r="232" spans="1:8" x14ac:dyDescent="0.25">
      <c r="A232" s="38">
        <v>222</v>
      </c>
      <c r="B232" s="38" t="s">
        <v>424</v>
      </c>
      <c r="C232" s="40" t="s">
        <v>330</v>
      </c>
      <c r="D232" s="38" t="s">
        <v>235</v>
      </c>
      <c r="E232" s="39">
        <v>4</v>
      </c>
      <c r="F232" s="7">
        <v>0.47</v>
      </c>
      <c r="G232" s="43">
        <f t="shared" si="6"/>
        <v>16.574300000000001</v>
      </c>
      <c r="H232" s="7">
        <f t="shared" si="7"/>
        <v>7.7899209999999997</v>
      </c>
    </row>
    <row r="233" spans="1:8" x14ac:dyDescent="0.25">
      <c r="A233" s="38">
        <v>223</v>
      </c>
      <c r="B233" s="38" t="s">
        <v>425</v>
      </c>
      <c r="C233" s="40" t="s">
        <v>335</v>
      </c>
      <c r="D233" s="38" t="s">
        <v>235</v>
      </c>
      <c r="E233" s="39">
        <v>4</v>
      </c>
      <c r="F233" s="7">
        <v>0.7</v>
      </c>
      <c r="G233" s="43">
        <f t="shared" si="6"/>
        <v>16.574300000000001</v>
      </c>
      <c r="H233" s="7">
        <f t="shared" si="7"/>
        <v>11.60201</v>
      </c>
    </row>
    <row r="234" spans="1:8" x14ac:dyDescent="0.25">
      <c r="A234" s="38">
        <v>224</v>
      </c>
      <c r="B234" s="38" t="s">
        <v>426</v>
      </c>
      <c r="C234" s="40" t="s">
        <v>427</v>
      </c>
      <c r="D234" s="38"/>
      <c r="E234" s="39"/>
      <c r="F234" s="7"/>
      <c r="G234" s="43" t="e">
        <f t="shared" si="6"/>
        <v>#N/A</v>
      </c>
      <c r="H234" s="7" t="e">
        <f t="shared" si="7"/>
        <v>#N/A</v>
      </c>
    </row>
    <row r="235" spans="1:8" x14ac:dyDescent="0.25">
      <c r="A235" s="38">
        <v>225</v>
      </c>
      <c r="B235" s="38" t="s">
        <v>428</v>
      </c>
      <c r="C235" s="40" t="s">
        <v>341</v>
      </c>
      <c r="D235" s="38" t="s">
        <v>429</v>
      </c>
      <c r="E235" s="39">
        <v>3</v>
      </c>
      <c r="F235" s="7">
        <v>0.15</v>
      </c>
      <c r="G235" s="43">
        <f t="shared" si="6"/>
        <v>15.352600000000001</v>
      </c>
      <c r="H235" s="7">
        <f t="shared" si="7"/>
        <v>2.3028900000000001</v>
      </c>
    </row>
    <row r="236" spans="1:8" x14ac:dyDescent="0.25">
      <c r="A236" s="38">
        <v>226</v>
      </c>
      <c r="B236" s="38" t="s">
        <v>430</v>
      </c>
      <c r="C236" s="40" t="s">
        <v>343</v>
      </c>
      <c r="D236" s="38" t="s">
        <v>429</v>
      </c>
      <c r="E236" s="39">
        <v>3</v>
      </c>
      <c r="F236" s="7">
        <v>0.21</v>
      </c>
      <c r="G236" s="43">
        <f t="shared" si="6"/>
        <v>15.352600000000001</v>
      </c>
      <c r="H236" s="7">
        <f t="shared" si="7"/>
        <v>3.224046</v>
      </c>
    </row>
    <row r="237" spans="1:8" x14ac:dyDescent="0.25">
      <c r="A237" s="38">
        <v>227</v>
      </c>
      <c r="B237" s="38" t="s">
        <v>431</v>
      </c>
      <c r="C237" s="40" t="s">
        <v>330</v>
      </c>
      <c r="D237" s="38" t="s">
        <v>429</v>
      </c>
      <c r="E237" s="39">
        <v>3</v>
      </c>
      <c r="F237" s="7">
        <v>0.33</v>
      </c>
      <c r="G237" s="43">
        <f t="shared" si="6"/>
        <v>15.352600000000001</v>
      </c>
      <c r="H237" s="7">
        <f t="shared" si="7"/>
        <v>5.0663580000000001</v>
      </c>
    </row>
    <row r="238" spans="1:8" x14ac:dyDescent="0.25">
      <c r="A238" s="38">
        <v>228</v>
      </c>
      <c r="B238" s="38" t="s">
        <v>432</v>
      </c>
      <c r="C238" s="40" t="s">
        <v>433</v>
      </c>
      <c r="D238" s="38"/>
      <c r="E238" s="39"/>
      <c r="F238" s="7"/>
      <c r="G238" s="43" t="e">
        <f t="shared" si="6"/>
        <v>#N/A</v>
      </c>
      <c r="H238" s="7" t="e">
        <f t="shared" si="7"/>
        <v>#N/A</v>
      </c>
    </row>
    <row r="239" spans="1:8" x14ac:dyDescent="0.25">
      <c r="A239" s="38">
        <v>229</v>
      </c>
      <c r="B239" s="38" t="s">
        <v>434</v>
      </c>
      <c r="C239" s="40" t="s">
        <v>356</v>
      </c>
      <c r="D239" s="38" t="s">
        <v>435</v>
      </c>
      <c r="E239" s="39">
        <v>3</v>
      </c>
      <c r="F239" s="7">
        <v>7.0000000000000007E-2</v>
      </c>
      <c r="G239" s="43">
        <f t="shared" si="6"/>
        <v>15.352600000000001</v>
      </c>
      <c r="H239" s="7">
        <f t="shared" si="7"/>
        <v>1.0746820000000001</v>
      </c>
    </row>
    <row r="240" spans="1:8" x14ac:dyDescent="0.25">
      <c r="A240" s="38">
        <v>230</v>
      </c>
      <c r="B240" s="38" t="s">
        <v>436</v>
      </c>
      <c r="C240" s="40" t="s">
        <v>341</v>
      </c>
      <c r="D240" s="38" t="s">
        <v>435</v>
      </c>
      <c r="E240" s="39">
        <v>3</v>
      </c>
      <c r="F240" s="7">
        <v>0.09</v>
      </c>
      <c r="G240" s="43">
        <f t="shared" si="6"/>
        <v>15.352600000000001</v>
      </c>
      <c r="H240" s="7">
        <f t="shared" si="7"/>
        <v>1.381734</v>
      </c>
    </row>
    <row r="241" spans="1:8" x14ac:dyDescent="0.25">
      <c r="A241" s="38">
        <v>231</v>
      </c>
      <c r="B241" s="38" t="s">
        <v>437</v>
      </c>
      <c r="C241" s="40" t="s">
        <v>343</v>
      </c>
      <c r="D241" s="38" t="s">
        <v>435</v>
      </c>
      <c r="E241" s="39">
        <v>3</v>
      </c>
      <c r="F241" s="7">
        <v>0.11</v>
      </c>
      <c r="G241" s="43">
        <f t="shared" si="6"/>
        <v>15.352600000000001</v>
      </c>
      <c r="H241" s="7">
        <f t="shared" si="7"/>
        <v>1.6887860000000001</v>
      </c>
    </row>
    <row r="242" spans="1:8" x14ac:dyDescent="0.25">
      <c r="A242" s="38">
        <v>232</v>
      </c>
      <c r="B242" s="38" t="s">
        <v>438</v>
      </c>
      <c r="C242" s="40" t="s">
        <v>439</v>
      </c>
      <c r="D242" s="38"/>
      <c r="E242" s="39"/>
      <c r="F242" s="7"/>
      <c r="G242" s="43" t="e">
        <f t="shared" si="6"/>
        <v>#N/A</v>
      </c>
      <c r="H242" s="7" t="e">
        <f t="shared" si="7"/>
        <v>#N/A</v>
      </c>
    </row>
    <row r="243" spans="1:8" x14ac:dyDescent="0.25">
      <c r="A243" s="38">
        <v>233</v>
      </c>
      <c r="B243" s="38" t="s">
        <v>440</v>
      </c>
      <c r="C243" s="40" t="s">
        <v>330</v>
      </c>
      <c r="D243" s="38" t="s">
        <v>23</v>
      </c>
      <c r="E243" s="39">
        <v>4</v>
      </c>
      <c r="F243" s="7">
        <v>0.57999999999999996</v>
      </c>
      <c r="G243" s="43">
        <f t="shared" si="6"/>
        <v>16.574300000000001</v>
      </c>
      <c r="H243" s="7">
        <f t="shared" si="7"/>
        <v>9.6130940000000002</v>
      </c>
    </row>
    <row r="244" spans="1:8" x14ac:dyDescent="0.25">
      <c r="A244" s="38">
        <v>234</v>
      </c>
      <c r="B244" s="38" t="s">
        <v>441</v>
      </c>
      <c r="C244" s="40" t="s">
        <v>335</v>
      </c>
      <c r="D244" s="38" t="s">
        <v>23</v>
      </c>
      <c r="E244" s="39">
        <v>4</v>
      </c>
      <c r="F244" s="7">
        <v>0.83</v>
      </c>
      <c r="G244" s="43">
        <f t="shared" si="6"/>
        <v>16.574300000000001</v>
      </c>
      <c r="H244" s="7">
        <f t="shared" si="7"/>
        <v>13.756669</v>
      </c>
    </row>
    <row r="245" spans="1:8" x14ac:dyDescent="0.25">
      <c r="A245" s="38">
        <v>235</v>
      </c>
      <c r="B245" s="38" t="s">
        <v>442</v>
      </c>
      <c r="C245" s="40" t="s">
        <v>443</v>
      </c>
      <c r="D245" s="38"/>
      <c r="E245" s="39"/>
      <c r="F245" s="7"/>
      <c r="G245" s="43" t="e">
        <f t="shared" si="6"/>
        <v>#N/A</v>
      </c>
      <c r="H245" s="7" t="e">
        <f t="shared" si="7"/>
        <v>#N/A</v>
      </c>
    </row>
    <row r="246" spans="1:8" x14ac:dyDescent="0.25">
      <c r="A246" s="38">
        <v>236</v>
      </c>
      <c r="B246" s="38" t="s">
        <v>444</v>
      </c>
      <c r="C246" s="40" t="s">
        <v>330</v>
      </c>
      <c r="D246" s="38" t="s">
        <v>445</v>
      </c>
      <c r="E246" s="39">
        <v>4</v>
      </c>
      <c r="F246" s="7">
        <v>0.57999999999999996</v>
      </c>
      <c r="G246" s="43">
        <f t="shared" si="6"/>
        <v>16.574300000000001</v>
      </c>
      <c r="H246" s="7">
        <f t="shared" si="7"/>
        <v>9.6130940000000002</v>
      </c>
    </row>
    <row r="247" spans="1:8" x14ac:dyDescent="0.25">
      <c r="A247" s="38">
        <v>237</v>
      </c>
      <c r="B247" s="38" t="s">
        <v>446</v>
      </c>
      <c r="C247" s="40" t="s">
        <v>335</v>
      </c>
      <c r="D247" s="38" t="s">
        <v>445</v>
      </c>
      <c r="E247" s="39">
        <v>4</v>
      </c>
      <c r="F247" s="7">
        <v>0.87</v>
      </c>
      <c r="G247" s="43">
        <f t="shared" si="6"/>
        <v>16.574300000000001</v>
      </c>
      <c r="H247" s="7">
        <f t="shared" si="7"/>
        <v>14.419641</v>
      </c>
    </row>
    <row r="248" spans="1:8" x14ac:dyDescent="0.25">
      <c r="A248" s="38">
        <v>238</v>
      </c>
      <c r="B248" s="38" t="s">
        <v>447</v>
      </c>
      <c r="C248" s="40" t="s">
        <v>448</v>
      </c>
      <c r="D248" s="38"/>
      <c r="E248" s="39"/>
      <c r="F248" s="7"/>
      <c r="G248" s="43" t="e">
        <f t="shared" si="6"/>
        <v>#N/A</v>
      </c>
      <c r="H248" s="7" t="e">
        <f t="shared" si="7"/>
        <v>#N/A</v>
      </c>
    </row>
    <row r="249" spans="1:8" x14ac:dyDescent="0.25">
      <c r="A249" s="38">
        <v>239</v>
      </c>
      <c r="B249" s="38" t="s">
        <v>449</v>
      </c>
      <c r="C249" s="40" t="s">
        <v>335</v>
      </c>
      <c r="D249" s="38" t="s">
        <v>450</v>
      </c>
      <c r="E249" s="39">
        <v>4</v>
      </c>
      <c r="F249" s="7">
        <v>0.57999999999999996</v>
      </c>
      <c r="G249" s="43">
        <f t="shared" si="6"/>
        <v>16.574300000000001</v>
      </c>
      <c r="H249" s="7">
        <f t="shared" si="7"/>
        <v>9.6130940000000002</v>
      </c>
    </row>
    <row r="250" spans="1:8" x14ac:dyDescent="0.25">
      <c r="A250" s="38">
        <v>240</v>
      </c>
      <c r="B250" s="38" t="s">
        <v>451</v>
      </c>
      <c r="C250" s="40" t="s">
        <v>337</v>
      </c>
      <c r="D250" s="38" t="s">
        <v>450</v>
      </c>
      <c r="E250" s="39">
        <v>4</v>
      </c>
      <c r="F250" s="7">
        <v>0.87</v>
      </c>
      <c r="G250" s="43">
        <f t="shared" si="6"/>
        <v>16.574300000000001</v>
      </c>
      <c r="H250" s="7">
        <f t="shared" si="7"/>
        <v>14.419641</v>
      </c>
    </row>
    <row r="251" spans="1:8" ht="25.5" x14ac:dyDescent="0.25">
      <c r="A251" s="38">
        <v>241</v>
      </c>
      <c r="B251" s="38" t="s">
        <v>452</v>
      </c>
      <c r="C251" s="40" t="s">
        <v>453</v>
      </c>
      <c r="D251" s="38"/>
      <c r="E251" s="39"/>
      <c r="F251" s="7"/>
      <c r="G251" s="43" t="e">
        <f t="shared" si="6"/>
        <v>#N/A</v>
      </c>
      <c r="H251" s="7" t="e">
        <f t="shared" si="7"/>
        <v>#N/A</v>
      </c>
    </row>
    <row r="252" spans="1:8" x14ac:dyDescent="0.25">
      <c r="A252" s="38">
        <v>242</v>
      </c>
      <c r="B252" s="38" t="s">
        <v>454</v>
      </c>
      <c r="C252" s="40" t="s">
        <v>314</v>
      </c>
      <c r="D252" s="38" t="s">
        <v>23</v>
      </c>
      <c r="E252" s="39">
        <v>4</v>
      </c>
      <c r="F252" s="7">
        <v>0.33</v>
      </c>
      <c r="G252" s="43">
        <f t="shared" si="6"/>
        <v>16.574300000000001</v>
      </c>
      <c r="H252" s="7">
        <f t="shared" si="7"/>
        <v>5.4695190000000009</v>
      </c>
    </row>
    <row r="253" spans="1:8" x14ac:dyDescent="0.25">
      <c r="A253" s="38">
        <v>243</v>
      </c>
      <c r="B253" s="38" t="s">
        <v>455</v>
      </c>
      <c r="C253" s="40" t="s">
        <v>316</v>
      </c>
      <c r="D253" s="38" t="s">
        <v>23</v>
      </c>
      <c r="E253" s="39">
        <v>4</v>
      </c>
      <c r="F253" s="7">
        <v>0.38</v>
      </c>
      <c r="G253" s="43">
        <f t="shared" si="6"/>
        <v>16.574300000000001</v>
      </c>
      <c r="H253" s="7">
        <f t="shared" si="7"/>
        <v>6.2982340000000008</v>
      </c>
    </row>
    <row r="254" spans="1:8" x14ac:dyDescent="0.25">
      <c r="A254" s="38">
        <v>244</v>
      </c>
      <c r="B254" s="38" t="s">
        <v>456</v>
      </c>
      <c r="C254" s="40" t="s">
        <v>457</v>
      </c>
      <c r="D254" s="38" t="s">
        <v>23</v>
      </c>
      <c r="E254" s="39">
        <v>4</v>
      </c>
      <c r="F254" s="7">
        <v>0.7</v>
      </c>
      <c r="G254" s="43">
        <f t="shared" si="6"/>
        <v>16.574300000000001</v>
      </c>
      <c r="H254" s="7">
        <f t="shared" si="7"/>
        <v>11.60201</v>
      </c>
    </row>
    <row r="255" spans="1:8" x14ac:dyDescent="0.25">
      <c r="A255" s="38">
        <v>245</v>
      </c>
      <c r="B255" s="38">
        <v>0</v>
      </c>
      <c r="C255" s="40" t="s">
        <v>458</v>
      </c>
      <c r="D255" s="38"/>
      <c r="E255" s="39"/>
      <c r="F255" s="7"/>
      <c r="G255" s="43" t="e">
        <f t="shared" si="6"/>
        <v>#N/A</v>
      </c>
      <c r="H255" s="7" t="e">
        <f t="shared" si="7"/>
        <v>#N/A</v>
      </c>
    </row>
    <row r="256" spans="1:8" x14ac:dyDescent="0.25">
      <c r="A256" s="38">
        <v>246</v>
      </c>
      <c r="B256" s="38" t="s">
        <v>459</v>
      </c>
      <c r="C256" s="40" t="s">
        <v>314</v>
      </c>
      <c r="D256" s="38" t="s">
        <v>23</v>
      </c>
      <c r="E256" s="39">
        <v>4</v>
      </c>
      <c r="F256" s="7">
        <v>0.48</v>
      </c>
      <c r="G256" s="43">
        <f t="shared" si="6"/>
        <v>16.574300000000001</v>
      </c>
      <c r="H256" s="7">
        <f t="shared" si="7"/>
        <v>7.9556640000000005</v>
      </c>
    </row>
    <row r="257" spans="1:8" x14ac:dyDescent="0.25">
      <c r="A257" s="38">
        <v>247</v>
      </c>
      <c r="B257" s="38" t="s">
        <v>460</v>
      </c>
      <c r="C257" s="40" t="s">
        <v>316</v>
      </c>
      <c r="D257" s="38" t="s">
        <v>23</v>
      </c>
      <c r="E257" s="39">
        <v>4</v>
      </c>
      <c r="F257" s="7">
        <v>0.55000000000000004</v>
      </c>
      <c r="G257" s="43">
        <f t="shared" si="6"/>
        <v>16.574300000000001</v>
      </c>
      <c r="H257" s="7">
        <f t="shared" si="7"/>
        <v>9.1158650000000012</v>
      </c>
    </row>
    <row r="258" spans="1:8" x14ac:dyDescent="0.25">
      <c r="A258" s="38">
        <v>248</v>
      </c>
      <c r="B258" s="38" t="s">
        <v>461</v>
      </c>
      <c r="C258" s="40" t="s">
        <v>457</v>
      </c>
      <c r="D258" s="38" t="s">
        <v>23</v>
      </c>
      <c r="E258" s="39">
        <v>4</v>
      </c>
      <c r="F258" s="7">
        <v>1.03</v>
      </c>
      <c r="G258" s="43">
        <f t="shared" si="6"/>
        <v>16.574300000000001</v>
      </c>
      <c r="H258" s="7">
        <f t="shared" si="7"/>
        <v>17.071529000000002</v>
      </c>
    </row>
    <row r="259" spans="1:8" x14ac:dyDescent="0.25">
      <c r="A259" s="38">
        <v>249</v>
      </c>
      <c r="B259" s="38">
        <v>0</v>
      </c>
      <c r="C259" s="40" t="s">
        <v>462</v>
      </c>
      <c r="D259" s="38"/>
      <c r="E259" s="39"/>
      <c r="F259" s="7"/>
      <c r="G259" s="43" t="e">
        <f t="shared" si="6"/>
        <v>#N/A</v>
      </c>
      <c r="H259" s="7" t="e">
        <f t="shared" si="7"/>
        <v>#N/A</v>
      </c>
    </row>
    <row r="260" spans="1:8" x14ac:dyDescent="0.25">
      <c r="A260" s="38">
        <v>250</v>
      </c>
      <c r="B260" s="38" t="s">
        <v>463</v>
      </c>
      <c r="C260" s="40" t="s">
        <v>314</v>
      </c>
      <c r="D260" s="38" t="s">
        <v>23</v>
      </c>
      <c r="E260" s="39">
        <v>4</v>
      </c>
      <c r="F260" s="7">
        <v>0.65</v>
      </c>
      <c r="G260" s="43">
        <f t="shared" si="6"/>
        <v>16.574300000000001</v>
      </c>
      <c r="H260" s="7">
        <f t="shared" si="7"/>
        <v>10.773295000000001</v>
      </c>
    </row>
    <row r="261" spans="1:8" x14ac:dyDescent="0.25">
      <c r="A261" s="38">
        <v>251</v>
      </c>
      <c r="B261" s="38" t="s">
        <v>464</v>
      </c>
      <c r="C261" s="40" t="s">
        <v>316</v>
      </c>
      <c r="D261" s="38" t="s">
        <v>23</v>
      </c>
      <c r="E261" s="39">
        <v>4</v>
      </c>
      <c r="F261" s="7">
        <v>0.74</v>
      </c>
      <c r="G261" s="43">
        <f t="shared" si="6"/>
        <v>16.574300000000001</v>
      </c>
      <c r="H261" s="7">
        <f t="shared" si="7"/>
        <v>12.264982</v>
      </c>
    </row>
    <row r="262" spans="1:8" x14ac:dyDescent="0.25">
      <c r="A262" s="38">
        <v>252</v>
      </c>
      <c r="B262" s="38" t="s">
        <v>465</v>
      </c>
      <c r="C262" s="40" t="s">
        <v>457</v>
      </c>
      <c r="D262" s="38" t="s">
        <v>23</v>
      </c>
      <c r="E262" s="39">
        <v>4</v>
      </c>
      <c r="F262" s="7">
        <v>1.42</v>
      </c>
      <c r="G262" s="43">
        <f t="shared" si="6"/>
        <v>16.574300000000001</v>
      </c>
      <c r="H262" s="7">
        <f t="shared" si="7"/>
        <v>23.535506000000002</v>
      </c>
    </row>
    <row r="263" spans="1:8" ht="25.5" x14ac:dyDescent="0.25">
      <c r="A263" s="38">
        <v>253</v>
      </c>
      <c r="B263" s="38" t="s">
        <v>466</v>
      </c>
      <c r="C263" s="40" t="s">
        <v>467</v>
      </c>
      <c r="D263" s="38" t="s">
        <v>468</v>
      </c>
      <c r="E263" s="39">
        <v>4</v>
      </c>
      <c r="F263" s="7">
        <v>0.8</v>
      </c>
      <c r="G263" s="43">
        <f t="shared" si="6"/>
        <v>16.574300000000001</v>
      </c>
      <c r="H263" s="7">
        <f t="shared" si="7"/>
        <v>13.259440000000001</v>
      </c>
    </row>
    <row r="264" spans="1:8" x14ac:dyDescent="0.25">
      <c r="A264" s="38">
        <v>254</v>
      </c>
      <c r="B264" s="38" t="s">
        <v>469</v>
      </c>
      <c r="C264" s="40" t="s">
        <v>470</v>
      </c>
      <c r="D264" s="38" t="s">
        <v>20</v>
      </c>
      <c r="E264" s="39">
        <v>4</v>
      </c>
      <c r="F264" s="7">
        <v>2.2599999999999998</v>
      </c>
      <c r="G264" s="43">
        <f t="shared" si="6"/>
        <v>16.574300000000001</v>
      </c>
      <c r="H264" s="7">
        <f t="shared" si="7"/>
        <v>37.457917999999999</v>
      </c>
    </row>
    <row r="265" spans="1:8" x14ac:dyDescent="0.25">
      <c r="A265" s="38">
        <v>255</v>
      </c>
      <c r="B265" s="38" t="s">
        <v>471</v>
      </c>
      <c r="C265" s="40" t="s">
        <v>472</v>
      </c>
      <c r="D265" s="38" t="s">
        <v>20</v>
      </c>
      <c r="E265" s="39">
        <v>4</v>
      </c>
      <c r="F265" s="7">
        <v>2.77</v>
      </c>
      <c r="G265" s="43">
        <f t="shared" si="6"/>
        <v>16.574300000000001</v>
      </c>
      <c r="H265" s="7">
        <f t="shared" si="7"/>
        <v>45.910811000000002</v>
      </c>
    </row>
    <row r="266" spans="1:8" x14ac:dyDescent="0.25">
      <c r="A266" s="38">
        <v>256</v>
      </c>
      <c r="B266" s="38" t="s">
        <v>473</v>
      </c>
      <c r="C266" s="40" t="s">
        <v>474</v>
      </c>
      <c r="D266" s="38" t="s">
        <v>20</v>
      </c>
      <c r="E266" s="39">
        <v>4</v>
      </c>
      <c r="F266" s="7">
        <v>1.49</v>
      </c>
      <c r="G266" s="43">
        <f t="shared" si="6"/>
        <v>16.574300000000001</v>
      </c>
      <c r="H266" s="7">
        <f t="shared" si="7"/>
        <v>24.695707000000002</v>
      </c>
    </row>
    <row r="267" spans="1:8" x14ac:dyDescent="0.25">
      <c r="A267" s="38">
        <v>257</v>
      </c>
      <c r="B267" s="38" t="s">
        <v>475</v>
      </c>
      <c r="C267" s="40" t="s">
        <v>476</v>
      </c>
      <c r="D267" s="38" t="s">
        <v>20</v>
      </c>
      <c r="E267" s="39">
        <v>4</v>
      </c>
      <c r="F267" s="7">
        <v>1.03</v>
      </c>
      <c r="G267" s="43">
        <f t="shared" ref="G267:G326" si="8">VLOOKUP(E267,$I$9:$J$11,2,FALSE)</f>
        <v>16.574300000000001</v>
      </c>
      <c r="H267" s="7">
        <f t="shared" ref="H267:H326" si="9">F267*G267</f>
        <v>17.071529000000002</v>
      </c>
    </row>
    <row r="268" spans="1:8" ht="25.5" x14ac:dyDescent="0.25">
      <c r="A268" s="38">
        <v>258</v>
      </c>
      <c r="B268" s="38" t="s">
        <v>477</v>
      </c>
      <c r="C268" s="40" t="s">
        <v>478</v>
      </c>
      <c r="D268" s="38" t="s">
        <v>23</v>
      </c>
      <c r="E268" s="39">
        <v>4</v>
      </c>
      <c r="F268" s="7">
        <v>0.77</v>
      </c>
      <c r="G268" s="43">
        <f t="shared" si="8"/>
        <v>16.574300000000001</v>
      </c>
      <c r="H268" s="7">
        <f t="shared" si="9"/>
        <v>12.762211000000001</v>
      </c>
    </row>
    <row r="269" spans="1:8" ht="25.5" x14ac:dyDescent="0.25">
      <c r="A269" s="38">
        <v>259</v>
      </c>
      <c r="B269" s="38" t="s">
        <v>479</v>
      </c>
      <c r="C269" s="40" t="s">
        <v>480</v>
      </c>
      <c r="D269" s="38" t="s">
        <v>23</v>
      </c>
      <c r="E269" s="39">
        <v>4</v>
      </c>
      <c r="F269" s="7">
        <v>1.41</v>
      </c>
      <c r="G269" s="43">
        <f t="shared" si="8"/>
        <v>16.574300000000001</v>
      </c>
      <c r="H269" s="7">
        <f t="shared" si="9"/>
        <v>23.369762999999999</v>
      </c>
    </row>
    <row r="270" spans="1:8" ht="25.5" x14ac:dyDescent="0.25">
      <c r="A270" s="38">
        <v>260</v>
      </c>
      <c r="B270" s="38" t="s">
        <v>481</v>
      </c>
      <c r="C270" s="40" t="s">
        <v>482</v>
      </c>
      <c r="D270" s="38" t="s">
        <v>23</v>
      </c>
      <c r="E270" s="39">
        <v>4</v>
      </c>
      <c r="F270" s="7">
        <v>0.33</v>
      </c>
      <c r="G270" s="43">
        <f t="shared" si="8"/>
        <v>16.574300000000001</v>
      </c>
      <c r="H270" s="7">
        <f t="shared" si="9"/>
        <v>5.4695190000000009</v>
      </c>
    </row>
    <row r="271" spans="1:8" ht="25.5" x14ac:dyDescent="0.25">
      <c r="A271" s="38">
        <v>261</v>
      </c>
      <c r="B271" s="38" t="s">
        <v>483</v>
      </c>
      <c r="C271" s="40" t="s">
        <v>484</v>
      </c>
      <c r="D271" s="38" t="s">
        <v>23</v>
      </c>
      <c r="E271" s="39">
        <v>4</v>
      </c>
      <c r="F271" s="7">
        <v>0.39</v>
      </c>
      <c r="G271" s="43">
        <f t="shared" si="8"/>
        <v>16.574300000000001</v>
      </c>
      <c r="H271" s="7">
        <f t="shared" si="9"/>
        <v>6.4639770000000007</v>
      </c>
    </row>
    <row r="272" spans="1:8" x14ac:dyDescent="0.25">
      <c r="A272" s="38">
        <v>262</v>
      </c>
      <c r="B272" s="38" t="s">
        <v>485</v>
      </c>
      <c r="C272" s="40" t="s">
        <v>486</v>
      </c>
      <c r="D272" s="38" t="s">
        <v>23</v>
      </c>
      <c r="E272" s="39">
        <v>4</v>
      </c>
      <c r="F272" s="7">
        <v>0.63</v>
      </c>
      <c r="G272" s="43">
        <f t="shared" si="8"/>
        <v>16.574300000000001</v>
      </c>
      <c r="H272" s="7">
        <f t="shared" si="9"/>
        <v>10.441809000000001</v>
      </c>
    </row>
    <row r="273" spans="1:8" x14ac:dyDescent="0.25">
      <c r="A273" s="38">
        <v>263</v>
      </c>
      <c r="B273" s="38" t="s">
        <v>487</v>
      </c>
      <c r="C273" s="40" t="s">
        <v>488</v>
      </c>
      <c r="D273" s="38" t="s">
        <v>20</v>
      </c>
      <c r="E273" s="39">
        <v>4</v>
      </c>
      <c r="F273" s="7">
        <v>0.42</v>
      </c>
      <c r="G273" s="43">
        <f t="shared" si="8"/>
        <v>16.574300000000001</v>
      </c>
      <c r="H273" s="7">
        <f t="shared" si="9"/>
        <v>6.9612059999999998</v>
      </c>
    </row>
    <row r="274" spans="1:8" x14ac:dyDescent="0.25">
      <c r="A274" s="38">
        <v>264</v>
      </c>
      <c r="B274" s="38" t="s">
        <v>489</v>
      </c>
      <c r="C274" s="40" t="s">
        <v>490</v>
      </c>
      <c r="D274" s="38" t="s">
        <v>20</v>
      </c>
      <c r="E274" s="39">
        <v>4</v>
      </c>
      <c r="F274" s="7">
        <v>0.96</v>
      </c>
      <c r="G274" s="43">
        <f t="shared" si="8"/>
        <v>16.574300000000001</v>
      </c>
      <c r="H274" s="7">
        <f t="shared" si="9"/>
        <v>15.911328000000001</v>
      </c>
    </row>
    <row r="275" spans="1:8" x14ac:dyDescent="0.25">
      <c r="A275" s="38">
        <v>265</v>
      </c>
      <c r="B275" s="38" t="s">
        <v>491</v>
      </c>
      <c r="C275" s="40" t="s">
        <v>492</v>
      </c>
      <c r="D275" s="38" t="s">
        <v>20</v>
      </c>
      <c r="E275" s="39">
        <v>4</v>
      </c>
      <c r="F275" s="7">
        <v>0.22</v>
      </c>
      <c r="G275" s="43">
        <f t="shared" si="8"/>
        <v>16.574300000000001</v>
      </c>
      <c r="H275" s="7">
        <f t="shared" si="9"/>
        <v>3.6463460000000003</v>
      </c>
    </row>
    <row r="276" spans="1:8" x14ac:dyDescent="0.25">
      <c r="A276" s="38">
        <v>266</v>
      </c>
      <c r="B276" s="38" t="s">
        <v>493</v>
      </c>
      <c r="C276" s="40" t="s">
        <v>494</v>
      </c>
      <c r="D276" s="38" t="s">
        <v>20</v>
      </c>
      <c r="E276" s="39">
        <v>4</v>
      </c>
      <c r="F276" s="7">
        <v>1.64</v>
      </c>
      <c r="G276" s="43">
        <f t="shared" si="8"/>
        <v>16.574300000000001</v>
      </c>
      <c r="H276" s="7">
        <f t="shared" si="9"/>
        <v>27.181851999999999</v>
      </c>
    </row>
    <row r="277" spans="1:8" x14ac:dyDescent="0.25">
      <c r="A277" s="38">
        <v>267</v>
      </c>
      <c r="B277" s="38" t="s">
        <v>495</v>
      </c>
      <c r="C277" s="40" t="s">
        <v>496</v>
      </c>
      <c r="D277" s="38" t="s">
        <v>20</v>
      </c>
      <c r="E277" s="39">
        <v>4</v>
      </c>
      <c r="F277" s="7">
        <v>1.38</v>
      </c>
      <c r="G277" s="43">
        <f t="shared" si="8"/>
        <v>16.574300000000001</v>
      </c>
      <c r="H277" s="7">
        <f t="shared" si="9"/>
        <v>22.872533999999998</v>
      </c>
    </row>
    <row r="278" spans="1:8" x14ac:dyDescent="0.25">
      <c r="A278" s="38">
        <v>268</v>
      </c>
      <c r="B278" s="38" t="s">
        <v>497</v>
      </c>
      <c r="C278" s="40" t="s">
        <v>498</v>
      </c>
      <c r="D278" s="38" t="s">
        <v>20</v>
      </c>
      <c r="E278" s="39">
        <v>4</v>
      </c>
      <c r="F278" s="7">
        <v>1.72</v>
      </c>
      <c r="G278" s="43">
        <f t="shared" si="8"/>
        <v>16.574300000000001</v>
      </c>
      <c r="H278" s="7">
        <f t="shared" si="9"/>
        <v>28.507796000000003</v>
      </c>
    </row>
    <row r="279" spans="1:8" x14ac:dyDescent="0.25">
      <c r="A279" s="38">
        <v>269</v>
      </c>
      <c r="B279" s="38" t="s">
        <v>499</v>
      </c>
      <c r="C279" s="40" t="s">
        <v>500</v>
      </c>
      <c r="D279" s="38" t="s">
        <v>23</v>
      </c>
      <c r="E279" s="39">
        <v>4</v>
      </c>
      <c r="F279" s="7">
        <v>0.52</v>
      </c>
      <c r="G279" s="43">
        <f t="shared" si="8"/>
        <v>16.574300000000001</v>
      </c>
      <c r="H279" s="7">
        <f t="shared" si="9"/>
        <v>8.6186360000000004</v>
      </c>
    </row>
    <row r="280" spans="1:8" x14ac:dyDescent="0.25">
      <c r="A280" s="38">
        <v>270</v>
      </c>
      <c r="B280" s="38" t="s">
        <v>501</v>
      </c>
      <c r="C280" s="40" t="s">
        <v>502</v>
      </c>
      <c r="D280" s="38" t="s">
        <v>23</v>
      </c>
      <c r="E280" s="39">
        <v>3</v>
      </c>
      <c r="F280" s="7">
        <v>0.1</v>
      </c>
      <c r="G280" s="43">
        <f t="shared" si="8"/>
        <v>15.352600000000001</v>
      </c>
      <c r="H280" s="7">
        <f t="shared" si="9"/>
        <v>1.5352600000000001</v>
      </c>
    </row>
    <row r="281" spans="1:8" x14ac:dyDescent="0.25">
      <c r="A281" s="38">
        <v>271</v>
      </c>
      <c r="B281" s="38" t="s">
        <v>503</v>
      </c>
      <c r="C281" s="40" t="s">
        <v>504</v>
      </c>
      <c r="D281" s="38" t="s">
        <v>23</v>
      </c>
      <c r="E281" s="39">
        <v>3</v>
      </c>
      <c r="F281" s="7">
        <v>0.08</v>
      </c>
      <c r="G281" s="43">
        <f t="shared" si="8"/>
        <v>15.352600000000001</v>
      </c>
      <c r="H281" s="7">
        <f t="shared" si="9"/>
        <v>1.2282080000000002</v>
      </c>
    </row>
    <row r="282" spans="1:8" x14ac:dyDescent="0.25">
      <c r="A282" s="38">
        <v>272</v>
      </c>
      <c r="B282" s="38" t="s">
        <v>505</v>
      </c>
      <c r="C282" s="40" t="s">
        <v>506</v>
      </c>
      <c r="D282" s="38" t="s">
        <v>23</v>
      </c>
      <c r="E282" s="39">
        <v>3</v>
      </c>
      <c r="F282" s="7">
        <v>0.04</v>
      </c>
      <c r="G282" s="43">
        <f t="shared" si="8"/>
        <v>15.352600000000001</v>
      </c>
      <c r="H282" s="7">
        <f t="shared" si="9"/>
        <v>0.61410400000000009</v>
      </c>
    </row>
    <row r="283" spans="1:8" ht="25.5" x14ac:dyDescent="0.25">
      <c r="A283" s="38">
        <v>273</v>
      </c>
      <c r="B283" s="38" t="s">
        <v>507</v>
      </c>
      <c r="C283" s="40" t="s">
        <v>508</v>
      </c>
      <c r="D283" s="38" t="s">
        <v>12</v>
      </c>
      <c r="E283" s="39">
        <v>4</v>
      </c>
      <c r="F283" s="7">
        <v>0.32</v>
      </c>
      <c r="G283" s="43">
        <f t="shared" si="8"/>
        <v>16.574300000000001</v>
      </c>
      <c r="H283" s="7">
        <f t="shared" si="9"/>
        <v>5.303776</v>
      </c>
    </row>
    <row r="284" spans="1:8" ht="38.25" x14ac:dyDescent="0.25">
      <c r="A284" s="38">
        <v>274</v>
      </c>
      <c r="B284" s="38" t="s">
        <v>509</v>
      </c>
      <c r="C284" s="40" t="s">
        <v>510</v>
      </c>
      <c r="D284" s="38"/>
      <c r="E284" s="39"/>
      <c r="F284" s="7"/>
      <c r="G284" s="43" t="e">
        <f t="shared" si="8"/>
        <v>#N/A</v>
      </c>
      <c r="H284" s="7" t="e">
        <f t="shared" si="9"/>
        <v>#N/A</v>
      </c>
    </row>
    <row r="285" spans="1:8" x14ac:dyDescent="0.25">
      <c r="A285" s="38">
        <v>275</v>
      </c>
      <c r="B285" s="38" t="s">
        <v>511</v>
      </c>
      <c r="C285" s="40" t="s">
        <v>356</v>
      </c>
      <c r="D285" s="38" t="s">
        <v>12</v>
      </c>
      <c r="E285" s="39">
        <v>4</v>
      </c>
      <c r="F285" s="7">
        <v>1.27</v>
      </c>
      <c r="G285" s="43">
        <f t="shared" si="8"/>
        <v>16.574300000000001</v>
      </c>
      <c r="H285" s="7">
        <f t="shared" si="9"/>
        <v>21.049361000000001</v>
      </c>
    </row>
    <row r="286" spans="1:8" x14ac:dyDescent="0.25">
      <c r="A286" s="38">
        <v>276</v>
      </c>
      <c r="B286" s="38" t="s">
        <v>512</v>
      </c>
      <c r="C286" s="40" t="s">
        <v>343</v>
      </c>
      <c r="D286" s="38" t="s">
        <v>12</v>
      </c>
      <c r="E286" s="39">
        <v>4</v>
      </c>
      <c r="F286" s="7">
        <v>1.32</v>
      </c>
      <c r="G286" s="43">
        <f t="shared" si="8"/>
        <v>16.574300000000001</v>
      </c>
      <c r="H286" s="7">
        <f t="shared" si="9"/>
        <v>21.878076000000004</v>
      </c>
    </row>
    <row r="287" spans="1:8" x14ac:dyDescent="0.25">
      <c r="A287" s="38">
        <v>277</v>
      </c>
      <c r="B287" s="38" t="s">
        <v>513</v>
      </c>
      <c r="C287" s="40" t="s">
        <v>376</v>
      </c>
      <c r="D287" s="38" t="s">
        <v>12</v>
      </c>
      <c r="E287" s="39">
        <v>4</v>
      </c>
      <c r="F287" s="7">
        <v>1.44</v>
      </c>
      <c r="G287" s="43">
        <f t="shared" si="8"/>
        <v>16.574300000000001</v>
      </c>
      <c r="H287" s="7">
        <f t="shared" si="9"/>
        <v>23.866992</v>
      </c>
    </row>
    <row r="288" spans="1:8" x14ac:dyDescent="0.25">
      <c r="A288" s="38">
        <v>278</v>
      </c>
      <c r="B288" s="38" t="s">
        <v>514</v>
      </c>
      <c r="C288" s="40" t="s">
        <v>335</v>
      </c>
      <c r="D288" s="38" t="s">
        <v>12</v>
      </c>
      <c r="E288" s="39">
        <v>4</v>
      </c>
      <c r="F288" s="7">
        <v>1.59</v>
      </c>
      <c r="G288" s="43">
        <f t="shared" si="8"/>
        <v>16.574300000000001</v>
      </c>
      <c r="H288" s="7">
        <f t="shared" si="9"/>
        <v>26.353137000000004</v>
      </c>
    </row>
    <row r="289" spans="1:8" x14ac:dyDescent="0.25">
      <c r="A289" s="38">
        <v>279</v>
      </c>
      <c r="B289" s="38" t="s">
        <v>515</v>
      </c>
      <c r="C289" s="40" t="s">
        <v>516</v>
      </c>
      <c r="D289" s="38"/>
      <c r="E289" s="39"/>
      <c r="F289" s="7"/>
      <c r="G289" s="43" t="e">
        <f t="shared" si="8"/>
        <v>#N/A</v>
      </c>
      <c r="H289" s="7" t="e">
        <f t="shared" si="9"/>
        <v>#N/A</v>
      </c>
    </row>
    <row r="290" spans="1:8" x14ac:dyDescent="0.25">
      <c r="A290" s="38">
        <v>280</v>
      </c>
      <c r="B290" s="38" t="s">
        <v>517</v>
      </c>
      <c r="C290" s="40" t="s">
        <v>518</v>
      </c>
      <c r="D290" s="38" t="s">
        <v>12</v>
      </c>
      <c r="E290" s="39">
        <v>4</v>
      </c>
      <c r="F290" s="7">
        <v>1.19</v>
      </c>
      <c r="G290" s="43">
        <f t="shared" si="8"/>
        <v>16.574300000000001</v>
      </c>
      <c r="H290" s="7">
        <f t="shared" si="9"/>
        <v>19.723417000000001</v>
      </c>
    </row>
    <row r="291" spans="1:8" x14ac:dyDescent="0.25">
      <c r="A291" s="38">
        <v>281</v>
      </c>
      <c r="B291" s="38" t="s">
        <v>519</v>
      </c>
      <c r="C291" s="40" t="s">
        <v>520</v>
      </c>
      <c r="D291" s="38" t="s">
        <v>12</v>
      </c>
      <c r="E291" s="39">
        <v>4</v>
      </c>
      <c r="F291" s="7">
        <v>1.1499999999999999</v>
      </c>
      <c r="G291" s="43">
        <f t="shared" si="8"/>
        <v>16.574300000000001</v>
      </c>
      <c r="H291" s="7">
        <f t="shared" si="9"/>
        <v>19.060444999999998</v>
      </c>
    </row>
    <row r="292" spans="1:8" x14ac:dyDescent="0.25">
      <c r="A292" s="38">
        <v>282</v>
      </c>
      <c r="B292" s="38" t="s">
        <v>521</v>
      </c>
      <c r="C292" s="40" t="s">
        <v>522</v>
      </c>
      <c r="D292" s="38" t="s">
        <v>12</v>
      </c>
      <c r="E292" s="39">
        <v>4</v>
      </c>
      <c r="F292" s="7">
        <v>0.91</v>
      </c>
      <c r="G292" s="43">
        <f t="shared" si="8"/>
        <v>16.574300000000001</v>
      </c>
      <c r="H292" s="7">
        <f t="shared" si="9"/>
        <v>15.082613000000002</v>
      </c>
    </row>
    <row r="293" spans="1:8" x14ac:dyDescent="0.25">
      <c r="A293" s="38">
        <v>283</v>
      </c>
      <c r="B293" s="38" t="s">
        <v>523</v>
      </c>
      <c r="C293" s="40" t="s">
        <v>524</v>
      </c>
      <c r="D293" s="38" t="s">
        <v>12</v>
      </c>
      <c r="E293" s="39">
        <v>4</v>
      </c>
      <c r="F293" s="7">
        <v>0.73</v>
      </c>
      <c r="G293" s="43">
        <f t="shared" si="8"/>
        <v>16.574300000000001</v>
      </c>
      <c r="H293" s="7">
        <f t="shared" si="9"/>
        <v>12.099239000000001</v>
      </c>
    </row>
    <row r="294" spans="1:8" x14ac:dyDescent="0.25">
      <c r="A294" s="38">
        <v>284</v>
      </c>
      <c r="B294" s="38" t="s">
        <v>525</v>
      </c>
      <c r="C294" s="40" t="s">
        <v>287</v>
      </c>
      <c r="D294" s="38" t="s">
        <v>12</v>
      </c>
      <c r="E294" s="39">
        <v>4</v>
      </c>
      <c r="F294" s="7">
        <v>0.88</v>
      </c>
      <c r="G294" s="43">
        <f t="shared" si="8"/>
        <v>16.574300000000001</v>
      </c>
      <c r="H294" s="7">
        <f t="shared" si="9"/>
        <v>14.585384000000001</v>
      </c>
    </row>
    <row r="295" spans="1:8" ht="25.5" x14ac:dyDescent="0.25">
      <c r="A295" s="38">
        <v>285</v>
      </c>
      <c r="B295" s="38" t="s">
        <v>526</v>
      </c>
      <c r="C295" s="40" t="s">
        <v>527</v>
      </c>
      <c r="D295" s="38"/>
      <c r="E295" s="39"/>
      <c r="F295" s="7"/>
      <c r="G295" s="43" t="e">
        <f t="shared" si="8"/>
        <v>#N/A</v>
      </c>
      <c r="H295" s="7" t="e">
        <f t="shared" si="9"/>
        <v>#N/A</v>
      </c>
    </row>
    <row r="296" spans="1:8" x14ac:dyDescent="0.25">
      <c r="A296" s="38">
        <v>286</v>
      </c>
      <c r="B296" s="38" t="s">
        <v>528</v>
      </c>
      <c r="C296" s="40" t="s">
        <v>520</v>
      </c>
      <c r="D296" s="38" t="s">
        <v>12</v>
      </c>
      <c r="E296" s="39">
        <v>4</v>
      </c>
      <c r="F296" s="7">
        <v>1.8</v>
      </c>
      <c r="G296" s="43">
        <f t="shared" si="8"/>
        <v>16.574300000000001</v>
      </c>
      <c r="H296" s="7">
        <f t="shared" si="9"/>
        <v>29.833740000000002</v>
      </c>
    </row>
    <row r="297" spans="1:8" x14ac:dyDescent="0.25">
      <c r="A297" s="38">
        <v>287</v>
      </c>
      <c r="B297" s="38" t="s">
        <v>529</v>
      </c>
      <c r="C297" s="40" t="s">
        <v>522</v>
      </c>
      <c r="D297" s="38" t="s">
        <v>12</v>
      </c>
      <c r="E297" s="39">
        <v>4</v>
      </c>
      <c r="F297" s="7">
        <v>1.43</v>
      </c>
      <c r="G297" s="43">
        <f t="shared" si="8"/>
        <v>16.574300000000001</v>
      </c>
      <c r="H297" s="7">
        <f t="shared" si="9"/>
        <v>23.701249000000001</v>
      </c>
    </row>
    <row r="298" spans="1:8" x14ac:dyDescent="0.25">
      <c r="A298" s="38">
        <v>288</v>
      </c>
      <c r="B298" s="38" t="s">
        <v>530</v>
      </c>
      <c r="C298" s="40" t="s">
        <v>524</v>
      </c>
      <c r="D298" s="38" t="s">
        <v>12</v>
      </c>
      <c r="E298" s="39">
        <v>4</v>
      </c>
      <c r="F298" s="7">
        <v>1.1599999999999999</v>
      </c>
      <c r="G298" s="43">
        <f t="shared" si="8"/>
        <v>16.574300000000001</v>
      </c>
      <c r="H298" s="7">
        <f t="shared" si="9"/>
        <v>19.226188</v>
      </c>
    </row>
    <row r="299" spans="1:8" x14ac:dyDescent="0.25">
      <c r="A299" s="38">
        <v>289</v>
      </c>
      <c r="B299" s="38" t="s">
        <v>531</v>
      </c>
      <c r="C299" s="40" t="s">
        <v>532</v>
      </c>
      <c r="D299" s="38" t="s">
        <v>12</v>
      </c>
      <c r="E299" s="39">
        <v>4</v>
      </c>
      <c r="F299" s="7">
        <v>1.1299999999999999</v>
      </c>
      <c r="G299" s="43">
        <f t="shared" si="8"/>
        <v>16.574300000000001</v>
      </c>
      <c r="H299" s="7">
        <f t="shared" si="9"/>
        <v>18.728959</v>
      </c>
    </row>
    <row r="300" spans="1:8" x14ac:dyDescent="0.25">
      <c r="A300" s="38">
        <v>290</v>
      </c>
      <c r="B300" s="38" t="s">
        <v>533</v>
      </c>
      <c r="C300" s="40" t="s">
        <v>534</v>
      </c>
      <c r="D300" s="38"/>
      <c r="E300" s="39"/>
      <c r="F300" s="7"/>
      <c r="G300" s="43" t="e">
        <f t="shared" si="8"/>
        <v>#N/A</v>
      </c>
      <c r="H300" s="7" t="e">
        <f t="shared" si="9"/>
        <v>#N/A</v>
      </c>
    </row>
    <row r="301" spans="1:8" x14ac:dyDescent="0.25">
      <c r="A301" s="38">
        <v>291</v>
      </c>
      <c r="B301" s="38" t="s">
        <v>535</v>
      </c>
      <c r="C301" s="40" t="s">
        <v>356</v>
      </c>
      <c r="D301" s="38" t="s">
        <v>23</v>
      </c>
      <c r="E301" s="39">
        <v>4</v>
      </c>
      <c r="F301" s="7">
        <v>0.2</v>
      </c>
      <c r="G301" s="43">
        <f t="shared" si="8"/>
        <v>16.574300000000001</v>
      </c>
      <c r="H301" s="7">
        <f t="shared" si="9"/>
        <v>3.3148600000000004</v>
      </c>
    </row>
    <row r="302" spans="1:8" x14ac:dyDescent="0.25">
      <c r="A302" s="38">
        <v>292</v>
      </c>
      <c r="B302" s="38" t="s">
        <v>536</v>
      </c>
      <c r="C302" s="40" t="s">
        <v>381</v>
      </c>
      <c r="D302" s="38" t="s">
        <v>23</v>
      </c>
      <c r="E302" s="39">
        <v>4</v>
      </c>
      <c r="F302" s="7">
        <v>0.28999999999999998</v>
      </c>
      <c r="G302" s="43">
        <f t="shared" si="8"/>
        <v>16.574300000000001</v>
      </c>
      <c r="H302" s="7">
        <f t="shared" si="9"/>
        <v>4.8065470000000001</v>
      </c>
    </row>
    <row r="303" spans="1:8" x14ac:dyDescent="0.25">
      <c r="A303" s="38">
        <v>293</v>
      </c>
      <c r="B303" s="38" t="s">
        <v>537</v>
      </c>
      <c r="C303" s="40" t="s">
        <v>343</v>
      </c>
      <c r="D303" s="38" t="s">
        <v>23</v>
      </c>
      <c r="E303" s="39">
        <v>4</v>
      </c>
      <c r="F303" s="7">
        <v>0.48</v>
      </c>
      <c r="G303" s="43">
        <f t="shared" si="8"/>
        <v>16.574300000000001</v>
      </c>
      <c r="H303" s="7">
        <f t="shared" si="9"/>
        <v>7.9556640000000005</v>
      </c>
    </row>
    <row r="304" spans="1:8" ht="38.25" x14ac:dyDescent="0.25">
      <c r="A304" s="38">
        <v>294</v>
      </c>
      <c r="B304" s="38" t="s">
        <v>538</v>
      </c>
      <c r="C304" s="40" t="s">
        <v>539</v>
      </c>
      <c r="D304" s="38"/>
      <c r="E304" s="39"/>
      <c r="F304" s="7"/>
      <c r="G304" s="43" t="e">
        <f t="shared" si="8"/>
        <v>#N/A</v>
      </c>
      <c r="H304" s="7" t="e">
        <f t="shared" si="9"/>
        <v>#N/A</v>
      </c>
    </row>
    <row r="305" spans="1:8" x14ac:dyDescent="0.25">
      <c r="A305" s="38">
        <v>295</v>
      </c>
      <c r="B305" s="38" t="s">
        <v>540</v>
      </c>
      <c r="C305" s="40" t="s">
        <v>518</v>
      </c>
      <c r="D305" s="38" t="s">
        <v>81</v>
      </c>
      <c r="E305" s="39">
        <v>4</v>
      </c>
      <c r="F305" s="7">
        <v>0.1</v>
      </c>
      <c r="G305" s="43">
        <f t="shared" si="8"/>
        <v>16.574300000000001</v>
      </c>
      <c r="H305" s="7">
        <f t="shared" si="9"/>
        <v>1.6574300000000002</v>
      </c>
    </row>
    <row r="306" spans="1:8" x14ac:dyDescent="0.25">
      <c r="A306" s="38">
        <v>296</v>
      </c>
      <c r="B306" s="38" t="s">
        <v>541</v>
      </c>
      <c r="C306" s="40" t="s">
        <v>522</v>
      </c>
      <c r="D306" s="38" t="s">
        <v>81</v>
      </c>
      <c r="E306" s="39">
        <v>4</v>
      </c>
      <c r="F306" s="7">
        <v>0.12</v>
      </c>
      <c r="G306" s="43">
        <f t="shared" si="8"/>
        <v>16.574300000000001</v>
      </c>
      <c r="H306" s="7">
        <f t="shared" si="9"/>
        <v>1.9889160000000001</v>
      </c>
    </row>
    <row r="307" spans="1:8" x14ac:dyDescent="0.25">
      <c r="A307" s="38">
        <v>297</v>
      </c>
      <c r="B307" s="38" t="s">
        <v>542</v>
      </c>
      <c r="C307" s="40" t="s">
        <v>524</v>
      </c>
      <c r="D307" s="38" t="s">
        <v>81</v>
      </c>
      <c r="E307" s="39">
        <v>4</v>
      </c>
      <c r="F307" s="7">
        <v>0.14000000000000001</v>
      </c>
      <c r="G307" s="43">
        <f t="shared" si="8"/>
        <v>16.574300000000001</v>
      </c>
      <c r="H307" s="7">
        <f t="shared" si="9"/>
        <v>2.3204020000000005</v>
      </c>
    </row>
    <row r="308" spans="1:8" x14ac:dyDescent="0.25">
      <c r="A308" s="38">
        <v>298</v>
      </c>
      <c r="B308" s="38" t="s">
        <v>543</v>
      </c>
      <c r="C308" s="40" t="s">
        <v>532</v>
      </c>
      <c r="D308" s="38" t="s">
        <v>81</v>
      </c>
      <c r="E308" s="39">
        <v>4</v>
      </c>
      <c r="F308" s="7">
        <v>0.16</v>
      </c>
      <c r="G308" s="43">
        <f t="shared" si="8"/>
        <v>16.574300000000001</v>
      </c>
      <c r="H308" s="7">
        <f t="shared" si="9"/>
        <v>2.651888</v>
      </c>
    </row>
    <row r="309" spans="1:8" x14ac:dyDescent="0.25">
      <c r="A309" s="38">
        <v>299</v>
      </c>
      <c r="B309" s="38" t="s">
        <v>544</v>
      </c>
      <c r="C309" s="40" t="s">
        <v>287</v>
      </c>
      <c r="D309" s="38" t="s">
        <v>81</v>
      </c>
      <c r="E309" s="39">
        <v>4</v>
      </c>
      <c r="F309" s="7">
        <v>0.23</v>
      </c>
      <c r="G309" s="43">
        <f t="shared" si="8"/>
        <v>16.574300000000001</v>
      </c>
      <c r="H309" s="7">
        <f t="shared" si="9"/>
        <v>3.8120890000000003</v>
      </c>
    </row>
    <row r="310" spans="1:8" ht="38.25" x14ac:dyDescent="0.25">
      <c r="A310" s="38">
        <v>300</v>
      </c>
      <c r="B310" s="38" t="s">
        <v>545</v>
      </c>
      <c r="C310" s="40" t="s">
        <v>546</v>
      </c>
      <c r="D310" s="38" t="s">
        <v>20</v>
      </c>
      <c r="E310" s="39">
        <v>4</v>
      </c>
      <c r="F310" s="7">
        <v>3.05</v>
      </c>
      <c r="G310" s="43">
        <f t="shared" si="8"/>
        <v>16.574300000000001</v>
      </c>
      <c r="H310" s="7">
        <f t="shared" si="9"/>
        <v>50.551614999999998</v>
      </c>
    </row>
    <row r="311" spans="1:8" ht="38.25" x14ac:dyDescent="0.25">
      <c r="A311" s="38">
        <v>301</v>
      </c>
      <c r="B311" s="38" t="s">
        <v>547</v>
      </c>
      <c r="C311" s="40" t="s">
        <v>548</v>
      </c>
      <c r="D311" s="38" t="s">
        <v>20</v>
      </c>
      <c r="E311" s="39">
        <v>4</v>
      </c>
      <c r="F311" s="7">
        <v>2.88</v>
      </c>
      <c r="G311" s="43">
        <f t="shared" si="8"/>
        <v>16.574300000000001</v>
      </c>
      <c r="H311" s="7">
        <f t="shared" si="9"/>
        <v>47.733984</v>
      </c>
    </row>
    <row r="312" spans="1:8" ht="25.5" x14ac:dyDescent="0.25">
      <c r="A312" s="38">
        <v>302</v>
      </c>
      <c r="B312" s="38" t="s">
        <v>549</v>
      </c>
      <c r="C312" s="40" t="s">
        <v>550</v>
      </c>
      <c r="D312" s="38" t="s">
        <v>20</v>
      </c>
      <c r="E312" s="39">
        <v>4</v>
      </c>
      <c r="F312" s="7">
        <v>2.92</v>
      </c>
      <c r="G312" s="43">
        <f t="shared" si="8"/>
        <v>16.574300000000001</v>
      </c>
      <c r="H312" s="7">
        <f t="shared" si="9"/>
        <v>48.396956000000003</v>
      </c>
    </row>
    <row r="313" spans="1:8" ht="38.25" x14ac:dyDescent="0.25">
      <c r="A313" s="38">
        <v>303</v>
      </c>
      <c r="B313" s="38" t="s">
        <v>551</v>
      </c>
      <c r="C313" s="40" t="s">
        <v>552</v>
      </c>
      <c r="D313" s="38" t="s">
        <v>12</v>
      </c>
      <c r="E313" s="39">
        <v>4</v>
      </c>
      <c r="F313" s="7">
        <v>0.39</v>
      </c>
      <c r="G313" s="43">
        <f t="shared" si="8"/>
        <v>16.574300000000001</v>
      </c>
      <c r="H313" s="7">
        <f t="shared" si="9"/>
        <v>6.4639770000000007</v>
      </c>
    </row>
    <row r="314" spans="1:8" ht="25.5" x14ac:dyDescent="0.25">
      <c r="A314" s="38">
        <v>304</v>
      </c>
      <c r="B314" s="38" t="s">
        <v>553</v>
      </c>
      <c r="C314" s="40" t="s">
        <v>554</v>
      </c>
      <c r="D314" s="38" t="s">
        <v>12</v>
      </c>
      <c r="E314" s="39">
        <v>4</v>
      </c>
      <c r="F314" s="7">
        <v>0.19</v>
      </c>
      <c r="G314" s="43">
        <f t="shared" si="8"/>
        <v>16.574300000000001</v>
      </c>
      <c r="H314" s="7">
        <f t="shared" si="9"/>
        <v>3.1491170000000004</v>
      </c>
    </row>
    <row r="315" spans="1:8" ht="25.5" x14ac:dyDescent="0.25">
      <c r="A315" s="38">
        <v>305</v>
      </c>
      <c r="B315" s="38" t="s">
        <v>555</v>
      </c>
      <c r="C315" s="40" t="s">
        <v>556</v>
      </c>
      <c r="D315" s="38" t="s">
        <v>20</v>
      </c>
      <c r="E315" s="39">
        <v>4</v>
      </c>
      <c r="F315" s="7">
        <v>1.18</v>
      </c>
      <c r="G315" s="43">
        <f t="shared" si="8"/>
        <v>16.574300000000001</v>
      </c>
      <c r="H315" s="7">
        <f t="shared" si="9"/>
        <v>19.557673999999999</v>
      </c>
    </row>
    <row r="316" spans="1:8" ht="25.5" x14ac:dyDescent="0.25">
      <c r="A316" s="38">
        <v>306</v>
      </c>
      <c r="B316" s="38" t="s">
        <v>557</v>
      </c>
      <c r="C316" s="40" t="s">
        <v>558</v>
      </c>
      <c r="D316" s="38" t="s">
        <v>559</v>
      </c>
      <c r="E316" s="39">
        <v>3</v>
      </c>
      <c r="F316" s="7">
        <v>0.28999999999999998</v>
      </c>
      <c r="G316" s="43">
        <f t="shared" si="8"/>
        <v>15.352600000000001</v>
      </c>
      <c r="H316" s="7">
        <f t="shared" si="9"/>
        <v>4.4522539999999999</v>
      </c>
    </row>
    <row r="317" spans="1:8" x14ac:dyDescent="0.25">
      <c r="A317" s="38">
        <v>307</v>
      </c>
      <c r="B317" s="38" t="s">
        <v>560</v>
      </c>
      <c r="C317" s="40" t="s">
        <v>561</v>
      </c>
      <c r="D317" s="38" t="s">
        <v>562</v>
      </c>
      <c r="E317" s="39">
        <v>4</v>
      </c>
      <c r="F317" s="7">
        <v>0.65</v>
      </c>
      <c r="G317" s="43">
        <f t="shared" si="8"/>
        <v>16.574300000000001</v>
      </c>
      <c r="H317" s="7">
        <f t="shared" si="9"/>
        <v>10.773295000000001</v>
      </c>
    </row>
    <row r="318" spans="1:8" x14ac:dyDescent="0.25">
      <c r="A318" s="38">
        <v>308</v>
      </c>
      <c r="B318" s="38" t="s">
        <v>563</v>
      </c>
      <c r="C318" s="40" t="s">
        <v>564</v>
      </c>
      <c r="D318" s="38" t="s">
        <v>565</v>
      </c>
      <c r="E318" s="39">
        <v>4</v>
      </c>
      <c r="F318" s="7">
        <v>0.5</v>
      </c>
      <c r="G318" s="43">
        <f t="shared" si="8"/>
        <v>16.574300000000001</v>
      </c>
      <c r="H318" s="7">
        <f t="shared" si="9"/>
        <v>8.2871500000000005</v>
      </c>
    </row>
    <row r="319" spans="1:8" x14ac:dyDescent="0.25">
      <c r="A319" s="38">
        <v>309</v>
      </c>
      <c r="B319" s="38" t="s">
        <v>566</v>
      </c>
      <c r="C319" s="40" t="s">
        <v>567</v>
      </c>
      <c r="D319" s="38" t="s">
        <v>559</v>
      </c>
      <c r="E319" s="39">
        <v>4</v>
      </c>
      <c r="F319" s="7">
        <v>0.42</v>
      </c>
      <c r="G319" s="43">
        <f t="shared" si="8"/>
        <v>16.574300000000001</v>
      </c>
      <c r="H319" s="7">
        <f t="shared" si="9"/>
        <v>6.9612059999999998</v>
      </c>
    </row>
    <row r="320" spans="1:8" x14ac:dyDescent="0.25">
      <c r="A320" s="38">
        <v>310</v>
      </c>
      <c r="B320" s="38" t="s">
        <v>568</v>
      </c>
      <c r="C320" s="40" t="s">
        <v>569</v>
      </c>
      <c r="D320" s="38" t="s">
        <v>23</v>
      </c>
      <c r="E320" s="39">
        <v>4</v>
      </c>
      <c r="F320" s="7">
        <v>0.12</v>
      </c>
      <c r="G320" s="43">
        <f t="shared" si="8"/>
        <v>16.574300000000001</v>
      </c>
      <c r="H320" s="7">
        <f t="shared" si="9"/>
        <v>1.9889160000000001</v>
      </c>
    </row>
    <row r="321" spans="1:8" x14ac:dyDescent="0.25">
      <c r="A321" s="38">
        <v>311</v>
      </c>
      <c r="B321" s="38" t="s">
        <v>570</v>
      </c>
      <c r="C321" s="40" t="s">
        <v>571</v>
      </c>
      <c r="D321" s="38"/>
      <c r="E321" s="39"/>
      <c r="F321" s="7"/>
      <c r="G321" s="43" t="e">
        <f t="shared" si="8"/>
        <v>#N/A</v>
      </c>
      <c r="H321" s="7" t="e">
        <f t="shared" si="9"/>
        <v>#N/A</v>
      </c>
    </row>
    <row r="322" spans="1:8" x14ac:dyDescent="0.25">
      <c r="A322" s="38">
        <v>312</v>
      </c>
      <c r="B322" s="38" t="s">
        <v>572</v>
      </c>
      <c r="C322" s="40" t="s">
        <v>356</v>
      </c>
      <c r="D322" s="38" t="s">
        <v>573</v>
      </c>
      <c r="E322" s="39">
        <v>4</v>
      </c>
      <c r="F322" s="7">
        <v>0.17</v>
      </c>
      <c r="G322" s="43">
        <f t="shared" si="8"/>
        <v>16.574300000000001</v>
      </c>
      <c r="H322" s="7">
        <f t="shared" si="9"/>
        <v>2.8176310000000004</v>
      </c>
    </row>
    <row r="323" spans="1:8" x14ac:dyDescent="0.25">
      <c r="A323" s="38">
        <v>313</v>
      </c>
      <c r="B323" s="38" t="s">
        <v>574</v>
      </c>
      <c r="C323" s="40" t="s">
        <v>381</v>
      </c>
      <c r="D323" s="38" t="s">
        <v>573</v>
      </c>
      <c r="E323" s="39">
        <v>4</v>
      </c>
      <c r="F323" s="7">
        <v>0.25</v>
      </c>
      <c r="G323" s="43">
        <f t="shared" si="8"/>
        <v>16.574300000000001</v>
      </c>
      <c r="H323" s="7">
        <f t="shared" si="9"/>
        <v>4.1435750000000002</v>
      </c>
    </row>
    <row r="324" spans="1:8" x14ac:dyDescent="0.25">
      <c r="A324" s="38">
        <v>314</v>
      </c>
      <c r="B324" s="38" t="s">
        <v>575</v>
      </c>
      <c r="C324" s="40" t="s">
        <v>343</v>
      </c>
      <c r="D324" s="38" t="s">
        <v>573</v>
      </c>
      <c r="E324" s="39">
        <v>4</v>
      </c>
      <c r="F324" s="7">
        <v>0.33</v>
      </c>
      <c r="G324" s="43">
        <f t="shared" si="8"/>
        <v>16.574300000000001</v>
      </c>
      <c r="H324" s="7">
        <f t="shared" si="9"/>
        <v>5.4695190000000009</v>
      </c>
    </row>
    <row r="325" spans="1:8" ht="38.25" x14ac:dyDescent="0.25">
      <c r="A325" s="38">
        <v>315</v>
      </c>
      <c r="B325" s="38" t="s">
        <v>576</v>
      </c>
      <c r="C325" s="40" t="s">
        <v>577</v>
      </c>
      <c r="D325" s="38" t="s">
        <v>578</v>
      </c>
      <c r="E325" s="39">
        <v>3</v>
      </c>
      <c r="F325" s="7">
        <v>0.33</v>
      </c>
      <c r="G325" s="43">
        <f t="shared" si="8"/>
        <v>15.352600000000001</v>
      </c>
      <c r="H325" s="7">
        <f t="shared" si="9"/>
        <v>5.0663580000000001</v>
      </c>
    </row>
    <row r="326" spans="1:8" x14ac:dyDescent="0.25">
      <c r="A326" s="38">
        <v>316</v>
      </c>
      <c r="B326" s="38" t="s">
        <v>579</v>
      </c>
      <c r="C326" s="40" t="s">
        <v>580</v>
      </c>
      <c r="D326" s="38" t="s">
        <v>565</v>
      </c>
      <c r="E326" s="39">
        <v>3</v>
      </c>
      <c r="F326" s="7">
        <v>0.25</v>
      </c>
      <c r="G326" s="43">
        <f t="shared" si="8"/>
        <v>15.352600000000001</v>
      </c>
      <c r="H326" s="7">
        <f t="shared" si="9"/>
        <v>3.8381500000000002</v>
      </c>
    </row>
    <row r="332" spans="1:8" ht="15" customHeight="1" x14ac:dyDescent="0.25"/>
  </sheetData>
  <mergeCells count="8">
    <mergeCell ref="G6:G7"/>
    <mergeCell ref="H6:H7"/>
    <mergeCell ref="A6:A7"/>
    <mergeCell ref="B6:B7"/>
    <mergeCell ref="C6:C7"/>
    <mergeCell ref="D6:D7"/>
    <mergeCell ref="E6:E7"/>
    <mergeCell ref="F6:F7"/>
  </mergeCells>
  <conditionalFormatting sqref="G9:H40 G42:H131 H41 G139:H326 H132:H138">
    <cfRule type="containsErrors" dxfId="1" priority="1" stopIfTrue="1">
      <formula>ISERROR(G9)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workbookViewId="0">
      <selection sqref="A1:XFD1"/>
    </sheetView>
  </sheetViews>
  <sheetFormatPr defaultRowHeight="15" x14ac:dyDescent="0.25"/>
  <cols>
    <col min="3" max="3" width="58" customWidth="1"/>
  </cols>
  <sheetData>
    <row r="1" spans="1:10" ht="20.25" x14ac:dyDescent="0.25">
      <c r="A1" s="2" t="str">
        <f>CONCATENATE("ПРЕЙСКУРАНТ №2",I7)</f>
        <v>ПРЕЙСКУРАНТ №2</v>
      </c>
      <c r="B1" s="2"/>
      <c r="C1" s="3"/>
      <c r="D1" s="3"/>
      <c r="E1" s="3"/>
      <c r="F1" s="3"/>
      <c r="G1" s="3"/>
      <c r="H1" s="3"/>
    </row>
    <row r="2" spans="1:10" ht="15" customHeight="1" x14ac:dyDescent="0.25">
      <c r="A2" s="2" t="s">
        <v>581</v>
      </c>
      <c r="B2" s="2"/>
      <c r="C2" s="3"/>
      <c r="D2" s="3"/>
      <c r="E2" s="3"/>
      <c r="F2" s="3"/>
      <c r="G2" s="3"/>
      <c r="H2" s="3"/>
    </row>
    <row r="3" spans="1:10" ht="20.25" x14ac:dyDescent="0.25">
      <c r="A3" s="2" t="s">
        <v>582</v>
      </c>
      <c r="B3" s="2"/>
      <c r="C3" s="3"/>
      <c r="D3" s="3"/>
      <c r="E3" s="3"/>
      <c r="F3" s="3"/>
      <c r="G3" s="3"/>
      <c r="H3" s="3"/>
    </row>
    <row r="4" spans="1:10" x14ac:dyDescent="0.25">
      <c r="A4" s="3"/>
      <c r="B4" s="3"/>
      <c r="C4" s="3"/>
      <c r="D4" s="3"/>
      <c r="E4" s="3"/>
      <c r="F4" s="3"/>
      <c r="G4" s="3"/>
      <c r="H4" s="3"/>
    </row>
    <row r="5" spans="1:10" x14ac:dyDescent="0.25">
      <c r="A5" s="1"/>
      <c r="B5" s="1"/>
      <c r="C5" s="1"/>
      <c r="D5" s="3"/>
      <c r="E5" s="3" t="s">
        <v>834</v>
      </c>
      <c r="F5" s="1"/>
      <c r="G5" s="1"/>
      <c r="H5" s="1"/>
    </row>
    <row r="6" spans="1:10" x14ac:dyDescent="0.25">
      <c r="A6" s="72" t="s">
        <v>1</v>
      </c>
      <c r="B6" s="72" t="s">
        <v>2</v>
      </c>
      <c r="C6" s="72" t="s">
        <v>3</v>
      </c>
      <c r="D6" s="73" t="s">
        <v>4</v>
      </c>
      <c r="E6" s="72" t="s">
        <v>5</v>
      </c>
      <c r="F6" s="72" t="s">
        <v>6</v>
      </c>
      <c r="G6" s="72" t="s">
        <v>7</v>
      </c>
      <c r="H6" s="72" t="s">
        <v>8</v>
      </c>
    </row>
    <row r="7" spans="1:10" x14ac:dyDescent="0.25">
      <c r="A7" s="72"/>
      <c r="B7" s="72"/>
      <c r="C7" s="72"/>
      <c r="D7" s="73"/>
      <c r="E7" s="72"/>
      <c r="F7" s="72"/>
      <c r="G7" s="72"/>
      <c r="H7" s="72"/>
    </row>
    <row r="8" spans="1:10" x14ac:dyDescent="0.25">
      <c r="A8" s="38"/>
      <c r="B8" s="38"/>
      <c r="C8" s="40" t="s">
        <v>837</v>
      </c>
      <c r="D8" s="39"/>
      <c r="E8" s="38"/>
      <c r="F8" s="38"/>
      <c r="G8" s="38"/>
      <c r="H8" s="41">
        <v>5</v>
      </c>
    </row>
    <row r="9" spans="1:10" x14ac:dyDescent="0.25">
      <c r="A9" s="38">
        <v>1</v>
      </c>
      <c r="B9" s="38" t="s">
        <v>583</v>
      </c>
      <c r="C9" s="40" t="s">
        <v>584</v>
      </c>
      <c r="D9" s="39" t="s">
        <v>585</v>
      </c>
      <c r="E9" s="38">
        <v>3</v>
      </c>
      <c r="F9" s="38">
        <v>1.8</v>
      </c>
      <c r="G9" s="9">
        <f>VLOOKUP(E9,$I$9:$J$11,2,FALSE)</f>
        <v>11.4763</v>
      </c>
      <c r="H9" s="7">
        <f>F9*G9</f>
        <v>20.657340000000001</v>
      </c>
      <c r="I9" s="14">
        <v>2</v>
      </c>
      <c r="J9" s="14">
        <v>10.1434</v>
      </c>
    </row>
    <row r="10" spans="1:10" x14ac:dyDescent="0.25">
      <c r="A10" s="38">
        <v>2</v>
      </c>
      <c r="B10" s="38" t="s">
        <v>586</v>
      </c>
      <c r="C10" s="40" t="s">
        <v>587</v>
      </c>
      <c r="D10" s="39" t="s">
        <v>585</v>
      </c>
      <c r="E10" s="38">
        <v>3</v>
      </c>
      <c r="F10" s="38">
        <v>0.6</v>
      </c>
      <c r="G10" s="9">
        <f t="shared" ref="G10:G74" si="0">VLOOKUP(E10,$I$9:$J$11,2,FALSE)</f>
        <v>11.4763</v>
      </c>
      <c r="H10" s="7">
        <f t="shared" ref="H10:H74" si="1">F10*G10</f>
        <v>6.8857799999999996</v>
      </c>
      <c r="I10" s="14">
        <v>3</v>
      </c>
      <c r="J10" s="14">
        <v>11.4763</v>
      </c>
    </row>
    <row r="11" spans="1:10" ht="25.5" x14ac:dyDescent="0.25">
      <c r="A11" s="38">
        <v>3</v>
      </c>
      <c r="B11" s="38" t="s">
        <v>588</v>
      </c>
      <c r="C11" s="40" t="s">
        <v>589</v>
      </c>
      <c r="D11" s="39" t="s">
        <v>23</v>
      </c>
      <c r="E11" s="38">
        <v>3</v>
      </c>
      <c r="F11" s="38">
        <v>0.66</v>
      </c>
      <c r="G11" s="9">
        <f t="shared" si="0"/>
        <v>11.4763</v>
      </c>
      <c r="H11" s="7">
        <f t="shared" si="1"/>
        <v>7.5743580000000001</v>
      </c>
      <c r="I11" s="14">
        <v>4</v>
      </c>
      <c r="J11" s="14">
        <v>13.617599999999999</v>
      </c>
    </row>
    <row r="12" spans="1:10" ht="25.5" x14ac:dyDescent="0.25">
      <c r="A12" s="38">
        <v>4</v>
      </c>
      <c r="B12" s="38" t="s">
        <v>590</v>
      </c>
      <c r="C12" s="40" t="s">
        <v>591</v>
      </c>
      <c r="D12" s="39" t="s">
        <v>23</v>
      </c>
      <c r="E12" s="38">
        <v>3</v>
      </c>
      <c r="F12" s="38">
        <v>0.84</v>
      </c>
      <c r="G12" s="9">
        <f t="shared" si="0"/>
        <v>11.4763</v>
      </c>
      <c r="H12" s="7">
        <f t="shared" si="1"/>
        <v>9.6400919999999992</v>
      </c>
    </row>
    <row r="13" spans="1:10" x14ac:dyDescent="0.25">
      <c r="A13" s="38">
        <v>5</v>
      </c>
      <c r="B13" s="38" t="s">
        <v>592</v>
      </c>
      <c r="C13" s="40" t="s">
        <v>593</v>
      </c>
      <c r="D13" s="39" t="s">
        <v>23</v>
      </c>
      <c r="E13" s="38">
        <v>3</v>
      </c>
      <c r="F13" s="38">
        <v>0.57999999999999996</v>
      </c>
      <c r="G13" s="9">
        <f t="shared" si="0"/>
        <v>11.4763</v>
      </c>
      <c r="H13" s="7">
        <f t="shared" si="1"/>
        <v>6.6562539999999997</v>
      </c>
    </row>
    <row r="14" spans="1:10" x14ac:dyDescent="0.25">
      <c r="A14" s="38">
        <v>6</v>
      </c>
      <c r="B14" s="38" t="s">
        <v>594</v>
      </c>
      <c r="C14" s="40" t="s">
        <v>595</v>
      </c>
      <c r="D14" s="39" t="s">
        <v>23</v>
      </c>
      <c r="E14" s="38">
        <v>3</v>
      </c>
      <c r="F14" s="38">
        <v>0.83</v>
      </c>
      <c r="G14" s="9">
        <f t="shared" si="0"/>
        <v>11.4763</v>
      </c>
      <c r="H14" s="7">
        <f t="shared" si="1"/>
        <v>9.5253289999999993</v>
      </c>
    </row>
    <row r="15" spans="1:10" ht="25.5" x14ac:dyDescent="0.25">
      <c r="A15" s="38">
        <v>7</v>
      </c>
      <c r="B15" s="38" t="s">
        <v>596</v>
      </c>
      <c r="C15" s="40" t="s">
        <v>597</v>
      </c>
      <c r="D15" s="39" t="s">
        <v>23</v>
      </c>
      <c r="E15" s="38">
        <v>3</v>
      </c>
      <c r="F15" s="38">
        <v>1.46</v>
      </c>
      <c r="G15" s="9">
        <f t="shared" si="0"/>
        <v>11.4763</v>
      </c>
      <c r="H15" s="7">
        <f t="shared" si="1"/>
        <v>16.755398</v>
      </c>
    </row>
    <row r="16" spans="1:10" x14ac:dyDescent="0.25">
      <c r="A16" s="38">
        <v>8</v>
      </c>
      <c r="B16" s="38" t="s">
        <v>598</v>
      </c>
      <c r="C16" s="40" t="s">
        <v>599</v>
      </c>
      <c r="D16" s="39" t="s">
        <v>600</v>
      </c>
      <c r="E16" s="38">
        <v>3</v>
      </c>
      <c r="F16" s="38">
        <v>0.89</v>
      </c>
      <c r="G16" s="9">
        <f t="shared" si="0"/>
        <v>11.4763</v>
      </c>
      <c r="H16" s="7">
        <f t="shared" si="1"/>
        <v>10.213907000000001</v>
      </c>
    </row>
    <row r="17" spans="1:8" x14ac:dyDescent="0.25">
      <c r="A17" s="38">
        <v>9</v>
      </c>
      <c r="B17" s="38" t="s">
        <v>601</v>
      </c>
      <c r="C17" s="40" t="s">
        <v>602</v>
      </c>
      <c r="D17" s="39" t="s">
        <v>23</v>
      </c>
      <c r="E17" s="38">
        <v>3</v>
      </c>
      <c r="F17" s="38">
        <v>1.2</v>
      </c>
      <c r="G17" s="9">
        <f t="shared" si="0"/>
        <v>11.4763</v>
      </c>
      <c r="H17" s="7">
        <f t="shared" si="1"/>
        <v>13.771559999999999</v>
      </c>
    </row>
    <row r="18" spans="1:8" x14ac:dyDescent="0.25">
      <c r="A18" s="38">
        <v>10</v>
      </c>
      <c r="B18" s="38" t="s">
        <v>603</v>
      </c>
      <c r="C18" s="40" t="s">
        <v>604</v>
      </c>
      <c r="D18" s="39" t="s">
        <v>23</v>
      </c>
      <c r="E18" s="38">
        <v>3</v>
      </c>
      <c r="F18" s="38">
        <v>1.42</v>
      </c>
      <c r="G18" s="9">
        <f t="shared" si="0"/>
        <v>11.4763</v>
      </c>
      <c r="H18" s="7">
        <f t="shared" si="1"/>
        <v>16.296346</v>
      </c>
    </row>
    <row r="19" spans="1:8" x14ac:dyDescent="0.25">
      <c r="A19" s="38">
        <v>11</v>
      </c>
      <c r="B19" s="38" t="s">
        <v>605</v>
      </c>
      <c r="C19" s="40" t="s">
        <v>606</v>
      </c>
      <c r="D19" s="39" t="s">
        <v>23</v>
      </c>
      <c r="E19" s="38">
        <v>3</v>
      </c>
      <c r="F19" s="38">
        <v>1.6</v>
      </c>
      <c r="G19" s="9">
        <f t="shared" si="0"/>
        <v>11.4763</v>
      </c>
      <c r="H19" s="7">
        <f t="shared" si="1"/>
        <v>18.362080000000002</v>
      </c>
    </row>
    <row r="20" spans="1:8" x14ac:dyDescent="0.25">
      <c r="A20" s="38">
        <v>12</v>
      </c>
      <c r="B20" s="38" t="s">
        <v>607</v>
      </c>
      <c r="C20" s="40" t="s">
        <v>608</v>
      </c>
      <c r="D20" s="39" t="s">
        <v>23</v>
      </c>
      <c r="E20" s="38">
        <v>3</v>
      </c>
      <c r="F20" s="38">
        <v>1.94</v>
      </c>
      <c r="G20" s="9">
        <f t="shared" si="0"/>
        <v>11.4763</v>
      </c>
      <c r="H20" s="7">
        <f t="shared" si="1"/>
        <v>22.264022000000001</v>
      </c>
    </row>
    <row r="21" spans="1:8" x14ac:dyDescent="0.25">
      <c r="A21" s="38">
        <v>13</v>
      </c>
      <c r="B21" s="38" t="s">
        <v>609</v>
      </c>
      <c r="C21" s="40" t="s">
        <v>610</v>
      </c>
      <c r="D21" s="39" t="s">
        <v>611</v>
      </c>
      <c r="E21" s="38">
        <v>3</v>
      </c>
      <c r="F21" s="38">
        <v>1.99</v>
      </c>
      <c r="G21" s="9">
        <f t="shared" si="0"/>
        <v>11.4763</v>
      </c>
      <c r="H21" s="7">
        <f t="shared" si="1"/>
        <v>22.837837</v>
      </c>
    </row>
    <row r="22" spans="1:8" ht="25.5" x14ac:dyDescent="0.25">
      <c r="A22" s="38">
        <v>14</v>
      </c>
      <c r="B22" s="38" t="s">
        <v>612</v>
      </c>
      <c r="C22" s="40" t="s">
        <v>613</v>
      </c>
      <c r="D22" s="39" t="s">
        <v>614</v>
      </c>
      <c r="E22" s="38">
        <v>3</v>
      </c>
      <c r="F22" s="38">
        <v>0.5</v>
      </c>
      <c r="G22" s="9">
        <f t="shared" si="0"/>
        <v>11.4763</v>
      </c>
      <c r="H22" s="7">
        <f t="shared" si="1"/>
        <v>5.7381500000000001</v>
      </c>
    </row>
    <row r="23" spans="1:8" ht="25.5" x14ac:dyDescent="0.25">
      <c r="A23" s="38">
        <v>15</v>
      </c>
      <c r="B23" s="38" t="s">
        <v>615</v>
      </c>
      <c r="C23" s="40" t="s">
        <v>616</v>
      </c>
      <c r="D23" s="39" t="s">
        <v>614</v>
      </c>
      <c r="E23" s="38">
        <v>3</v>
      </c>
      <c r="F23" s="38">
        <v>1.06</v>
      </c>
      <c r="G23" s="9">
        <f t="shared" si="0"/>
        <v>11.4763</v>
      </c>
      <c r="H23" s="7">
        <f t="shared" si="1"/>
        <v>12.164878000000002</v>
      </c>
    </row>
    <row r="24" spans="1:8" x14ac:dyDescent="0.25">
      <c r="A24" s="38">
        <v>16</v>
      </c>
      <c r="B24" s="38" t="s">
        <v>617</v>
      </c>
      <c r="C24" s="40" t="s">
        <v>618</v>
      </c>
      <c r="D24" s="39" t="s">
        <v>619</v>
      </c>
      <c r="E24" s="38">
        <v>3</v>
      </c>
      <c r="F24" s="38">
        <v>1.02</v>
      </c>
      <c r="G24" s="9">
        <f t="shared" si="0"/>
        <v>11.4763</v>
      </c>
      <c r="H24" s="7">
        <f t="shared" si="1"/>
        <v>11.705826</v>
      </c>
    </row>
    <row r="25" spans="1:8" x14ac:dyDescent="0.25">
      <c r="A25" s="38">
        <v>17</v>
      </c>
      <c r="B25" s="38" t="s">
        <v>620</v>
      </c>
      <c r="C25" s="40" t="s">
        <v>621</v>
      </c>
      <c r="D25" s="39" t="s">
        <v>23</v>
      </c>
      <c r="E25" s="38">
        <v>3</v>
      </c>
      <c r="F25" s="38">
        <v>0.91</v>
      </c>
      <c r="G25" s="9">
        <f t="shared" si="0"/>
        <v>11.4763</v>
      </c>
      <c r="H25" s="7">
        <f t="shared" si="1"/>
        <v>10.443433000000001</v>
      </c>
    </row>
    <row r="26" spans="1:8" ht="25.5" x14ac:dyDescent="0.25">
      <c r="A26" s="38">
        <v>18</v>
      </c>
      <c r="B26" s="38" t="s">
        <v>622</v>
      </c>
      <c r="C26" s="40" t="s">
        <v>623</v>
      </c>
      <c r="D26" s="39" t="s">
        <v>12</v>
      </c>
      <c r="E26" s="38">
        <v>3</v>
      </c>
      <c r="F26" s="38">
        <v>0.17</v>
      </c>
      <c r="G26" s="9">
        <f t="shared" si="0"/>
        <v>11.4763</v>
      </c>
      <c r="H26" s="7">
        <f t="shared" si="1"/>
        <v>1.9509710000000002</v>
      </c>
    </row>
    <row r="27" spans="1:8" ht="25.5" x14ac:dyDescent="0.25">
      <c r="A27" s="38">
        <v>19</v>
      </c>
      <c r="B27" s="38" t="s">
        <v>624</v>
      </c>
      <c r="C27" s="40" t="s">
        <v>625</v>
      </c>
      <c r="D27" s="39" t="s">
        <v>12</v>
      </c>
      <c r="E27" s="38">
        <v>3</v>
      </c>
      <c r="F27" s="38">
        <v>0.34</v>
      </c>
      <c r="G27" s="9">
        <f t="shared" si="0"/>
        <v>11.4763</v>
      </c>
      <c r="H27" s="7">
        <f t="shared" si="1"/>
        <v>3.9019420000000005</v>
      </c>
    </row>
    <row r="28" spans="1:8" x14ac:dyDescent="0.25">
      <c r="A28" s="38">
        <v>20</v>
      </c>
      <c r="B28" s="38" t="s">
        <v>626</v>
      </c>
      <c r="C28" s="40" t="s">
        <v>627</v>
      </c>
      <c r="D28" s="39" t="s">
        <v>23</v>
      </c>
      <c r="E28" s="38">
        <v>3</v>
      </c>
      <c r="F28" s="38">
        <v>0.06</v>
      </c>
      <c r="G28" s="9">
        <f t="shared" si="0"/>
        <v>11.4763</v>
      </c>
      <c r="H28" s="7">
        <f t="shared" si="1"/>
        <v>0.68857800000000002</v>
      </c>
    </row>
    <row r="29" spans="1:8" x14ac:dyDescent="0.25">
      <c r="A29" s="38">
        <v>21</v>
      </c>
      <c r="B29" s="38" t="s">
        <v>628</v>
      </c>
      <c r="C29" s="40" t="s">
        <v>629</v>
      </c>
      <c r="D29" s="39" t="s">
        <v>23</v>
      </c>
      <c r="E29" s="38">
        <v>3</v>
      </c>
      <c r="F29" s="38">
        <v>0.11</v>
      </c>
      <c r="G29" s="9">
        <f t="shared" si="0"/>
        <v>11.4763</v>
      </c>
      <c r="H29" s="7">
        <f t="shared" si="1"/>
        <v>1.2623930000000001</v>
      </c>
    </row>
    <row r="30" spans="1:8" x14ac:dyDescent="0.25">
      <c r="A30" s="38">
        <v>22</v>
      </c>
      <c r="B30" s="38" t="s">
        <v>630</v>
      </c>
      <c r="C30" s="40" t="s">
        <v>631</v>
      </c>
      <c r="D30" s="39" t="s">
        <v>23</v>
      </c>
      <c r="E30" s="38">
        <v>3</v>
      </c>
      <c r="F30" s="38">
        <v>0.42</v>
      </c>
      <c r="G30" s="9">
        <f t="shared" si="0"/>
        <v>11.4763</v>
      </c>
      <c r="H30" s="7">
        <f t="shared" si="1"/>
        <v>4.8200459999999996</v>
      </c>
    </row>
    <row r="31" spans="1:8" ht="25.5" x14ac:dyDescent="0.25">
      <c r="A31" s="38">
        <v>23</v>
      </c>
      <c r="B31" s="38" t="s">
        <v>632</v>
      </c>
      <c r="C31" s="40" t="s">
        <v>633</v>
      </c>
      <c r="D31" s="39" t="s">
        <v>634</v>
      </c>
      <c r="E31" s="38">
        <v>3</v>
      </c>
      <c r="F31" s="38">
        <v>4.9000000000000004</v>
      </c>
      <c r="G31" s="9">
        <f t="shared" si="0"/>
        <v>11.4763</v>
      </c>
      <c r="H31" s="7">
        <f t="shared" si="1"/>
        <v>56.233870000000003</v>
      </c>
    </row>
    <row r="32" spans="1:8" ht="25.5" x14ac:dyDescent="0.25">
      <c r="A32" s="38">
        <v>24</v>
      </c>
      <c r="B32" s="38" t="s">
        <v>635</v>
      </c>
      <c r="C32" s="40" t="s">
        <v>636</v>
      </c>
      <c r="D32" s="39" t="s">
        <v>637</v>
      </c>
      <c r="E32" s="38">
        <v>3</v>
      </c>
      <c r="F32" s="38">
        <v>0.99</v>
      </c>
      <c r="G32" s="9">
        <f t="shared" si="0"/>
        <v>11.4763</v>
      </c>
      <c r="H32" s="7">
        <f t="shared" si="1"/>
        <v>11.361537</v>
      </c>
    </row>
    <row r="33" spans="1:8" ht="25.5" x14ac:dyDescent="0.25">
      <c r="A33" s="38">
        <v>25</v>
      </c>
      <c r="B33" s="38" t="s">
        <v>638</v>
      </c>
      <c r="C33" s="40" t="s">
        <v>639</v>
      </c>
      <c r="D33" s="39" t="s">
        <v>20</v>
      </c>
      <c r="E33" s="38">
        <v>3</v>
      </c>
      <c r="F33" s="38">
        <v>1.8</v>
      </c>
      <c r="G33" s="9">
        <f t="shared" si="0"/>
        <v>11.4763</v>
      </c>
      <c r="H33" s="7">
        <f t="shared" si="1"/>
        <v>20.657340000000001</v>
      </c>
    </row>
    <row r="34" spans="1:8" x14ac:dyDescent="0.25">
      <c r="A34" s="38">
        <v>26</v>
      </c>
      <c r="B34" s="38" t="s">
        <v>640</v>
      </c>
      <c r="C34" s="40" t="s">
        <v>641</v>
      </c>
      <c r="D34" s="39" t="s">
        <v>20</v>
      </c>
      <c r="E34" s="38">
        <v>3</v>
      </c>
      <c r="F34" s="38">
        <v>1.4</v>
      </c>
      <c r="G34" s="9">
        <f t="shared" si="0"/>
        <v>11.4763</v>
      </c>
      <c r="H34" s="7">
        <f t="shared" si="1"/>
        <v>16.06682</v>
      </c>
    </row>
    <row r="35" spans="1:8" x14ac:dyDescent="0.25">
      <c r="A35" s="38">
        <v>27</v>
      </c>
      <c r="B35" s="38" t="s">
        <v>642</v>
      </c>
      <c r="C35" s="40" t="s">
        <v>643</v>
      </c>
      <c r="D35" s="39" t="s">
        <v>644</v>
      </c>
      <c r="E35" s="38">
        <v>3</v>
      </c>
      <c r="F35" s="38">
        <v>1.3</v>
      </c>
      <c r="G35" s="9">
        <f t="shared" si="0"/>
        <v>11.4763</v>
      </c>
      <c r="H35" s="7">
        <f t="shared" si="1"/>
        <v>14.91919</v>
      </c>
    </row>
    <row r="36" spans="1:8" ht="25.5" x14ac:dyDescent="0.25">
      <c r="A36" s="38">
        <v>28</v>
      </c>
      <c r="B36" s="38" t="s">
        <v>645</v>
      </c>
      <c r="C36" s="40" t="s">
        <v>646</v>
      </c>
      <c r="D36" s="39" t="s">
        <v>647</v>
      </c>
      <c r="E36" s="38">
        <v>3</v>
      </c>
      <c r="F36" s="38">
        <v>1.8</v>
      </c>
      <c r="G36" s="9">
        <f t="shared" si="0"/>
        <v>11.4763</v>
      </c>
      <c r="H36" s="7">
        <f t="shared" si="1"/>
        <v>20.657340000000001</v>
      </c>
    </row>
    <row r="37" spans="1:8" x14ac:dyDescent="0.25">
      <c r="A37" s="38">
        <v>29</v>
      </c>
      <c r="B37" s="38" t="s">
        <v>648</v>
      </c>
      <c r="C37" s="40" t="s">
        <v>649</v>
      </c>
      <c r="D37" s="39" t="s">
        <v>23</v>
      </c>
      <c r="E37" s="38">
        <v>3</v>
      </c>
      <c r="F37" s="38">
        <v>2.5</v>
      </c>
      <c r="G37" s="9">
        <f t="shared" si="0"/>
        <v>11.4763</v>
      </c>
      <c r="H37" s="7">
        <f t="shared" si="1"/>
        <v>28.690750000000001</v>
      </c>
    </row>
    <row r="38" spans="1:8" x14ac:dyDescent="0.25">
      <c r="A38" s="38">
        <v>30</v>
      </c>
      <c r="B38" s="38" t="s">
        <v>650</v>
      </c>
      <c r="C38" s="40" t="s">
        <v>651</v>
      </c>
      <c r="D38" s="39" t="s">
        <v>23</v>
      </c>
      <c r="E38" s="38">
        <v>3</v>
      </c>
      <c r="F38" s="38">
        <v>2.9</v>
      </c>
      <c r="G38" s="9">
        <f t="shared" si="0"/>
        <v>11.4763</v>
      </c>
      <c r="H38" s="7">
        <f t="shared" si="1"/>
        <v>33.281269999999999</v>
      </c>
    </row>
    <row r="39" spans="1:8" x14ac:dyDescent="0.25">
      <c r="A39" s="38">
        <v>31</v>
      </c>
      <c r="B39" s="38" t="s">
        <v>652</v>
      </c>
      <c r="C39" s="40" t="s">
        <v>653</v>
      </c>
      <c r="D39" s="39" t="s">
        <v>20</v>
      </c>
      <c r="E39" s="38">
        <v>3</v>
      </c>
      <c r="F39" s="38">
        <v>3</v>
      </c>
      <c r="G39" s="9">
        <f t="shared" si="0"/>
        <v>11.4763</v>
      </c>
      <c r="H39" s="7">
        <f t="shared" si="1"/>
        <v>34.428899999999999</v>
      </c>
    </row>
    <row r="40" spans="1:8" x14ac:dyDescent="0.25">
      <c r="A40" s="38">
        <v>32</v>
      </c>
      <c r="B40" s="38" t="s">
        <v>652</v>
      </c>
      <c r="C40" s="40" t="s">
        <v>838</v>
      </c>
      <c r="D40" s="39" t="s">
        <v>20</v>
      </c>
      <c r="E40" s="38">
        <v>3</v>
      </c>
      <c r="F40" s="38">
        <v>3</v>
      </c>
      <c r="G40" s="9">
        <f t="shared" si="0"/>
        <v>11.4763</v>
      </c>
      <c r="H40" s="7">
        <f t="shared" si="1"/>
        <v>34.428899999999999</v>
      </c>
    </row>
    <row r="41" spans="1:8" x14ac:dyDescent="0.25">
      <c r="A41" s="38">
        <v>33</v>
      </c>
      <c r="B41" s="38" t="s">
        <v>654</v>
      </c>
      <c r="C41" s="40" t="s">
        <v>655</v>
      </c>
      <c r="D41" s="39" t="s">
        <v>23</v>
      </c>
      <c r="E41" s="38">
        <v>3</v>
      </c>
      <c r="F41" s="38">
        <v>0.4</v>
      </c>
      <c r="G41" s="9">
        <f t="shared" si="0"/>
        <v>11.4763</v>
      </c>
      <c r="H41" s="7">
        <f t="shared" si="1"/>
        <v>4.5905200000000006</v>
      </c>
    </row>
    <row r="42" spans="1:8" x14ac:dyDescent="0.25">
      <c r="A42" s="38">
        <v>34</v>
      </c>
      <c r="B42" s="38" t="s">
        <v>656</v>
      </c>
      <c r="C42" s="40" t="s">
        <v>657</v>
      </c>
      <c r="D42" s="39" t="s">
        <v>658</v>
      </c>
      <c r="E42" s="38">
        <v>3</v>
      </c>
      <c r="F42" s="38">
        <v>0.49</v>
      </c>
      <c r="G42" s="9">
        <f t="shared" si="0"/>
        <v>11.4763</v>
      </c>
      <c r="H42" s="7">
        <f t="shared" si="1"/>
        <v>5.6233870000000001</v>
      </c>
    </row>
    <row r="43" spans="1:8" x14ac:dyDescent="0.25">
      <c r="A43" s="38">
        <v>35</v>
      </c>
      <c r="B43" s="38" t="s">
        <v>659</v>
      </c>
      <c r="C43" s="40" t="s">
        <v>660</v>
      </c>
      <c r="D43" s="39" t="s">
        <v>658</v>
      </c>
      <c r="E43" s="38">
        <v>3</v>
      </c>
      <c r="F43" s="38">
        <v>0.7</v>
      </c>
      <c r="G43" s="9">
        <f t="shared" si="0"/>
        <v>11.4763</v>
      </c>
      <c r="H43" s="7">
        <f t="shared" si="1"/>
        <v>8.0334099999999999</v>
      </c>
    </row>
    <row r="44" spans="1:8" x14ac:dyDescent="0.25">
      <c r="A44" s="38">
        <v>36</v>
      </c>
      <c r="B44" s="38" t="s">
        <v>661</v>
      </c>
      <c r="C44" s="40" t="s">
        <v>662</v>
      </c>
      <c r="D44" s="39" t="s">
        <v>12</v>
      </c>
      <c r="E44" s="38">
        <v>3</v>
      </c>
      <c r="F44" s="38">
        <v>0.5</v>
      </c>
      <c r="G44" s="9">
        <f t="shared" si="0"/>
        <v>11.4763</v>
      </c>
      <c r="H44" s="7">
        <f t="shared" si="1"/>
        <v>5.7381500000000001</v>
      </c>
    </row>
    <row r="45" spans="1:8" x14ac:dyDescent="0.25">
      <c r="A45" s="38">
        <v>37</v>
      </c>
      <c r="B45" s="38" t="s">
        <v>663</v>
      </c>
      <c r="C45" s="40" t="s">
        <v>664</v>
      </c>
      <c r="D45" s="39" t="s">
        <v>23</v>
      </c>
      <c r="E45" s="38">
        <v>3</v>
      </c>
      <c r="F45" s="38">
        <v>0.82</v>
      </c>
      <c r="G45" s="9">
        <f t="shared" si="0"/>
        <v>11.4763</v>
      </c>
      <c r="H45" s="7">
        <f t="shared" si="1"/>
        <v>9.4105659999999993</v>
      </c>
    </row>
    <row r="46" spans="1:8" x14ac:dyDescent="0.25">
      <c r="A46" s="38">
        <v>38</v>
      </c>
      <c r="B46" s="38" t="s">
        <v>665</v>
      </c>
      <c r="C46" s="40" t="s">
        <v>666</v>
      </c>
      <c r="D46" s="39" t="s">
        <v>647</v>
      </c>
      <c r="E46" s="38">
        <v>3</v>
      </c>
      <c r="F46" s="38">
        <v>2.9</v>
      </c>
      <c r="G46" s="9">
        <f t="shared" si="0"/>
        <v>11.4763</v>
      </c>
      <c r="H46" s="7">
        <f t="shared" si="1"/>
        <v>33.281269999999999</v>
      </c>
    </row>
    <row r="47" spans="1:8" ht="25.5" x14ac:dyDescent="0.25">
      <c r="A47" s="38">
        <v>39</v>
      </c>
      <c r="B47" s="38" t="s">
        <v>667</v>
      </c>
      <c r="C47" s="40" t="s">
        <v>668</v>
      </c>
      <c r="D47" s="39" t="s">
        <v>23</v>
      </c>
      <c r="E47" s="38">
        <v>3</v>
      </c>
      <c r="F47" s="38">
        <v>1</v>
      </c>
      <c r="G47" s="9">
        <f t="shared" si="0"/>
        <v>11.4763</v>
      </c>
      <c r="H47" s="7">
        <f t="shared" si="1"/>
        <v>11.4763</v>
      </c>
    </row>
    <row r="48" spans="1:8" x14ac:dyDescent="0.25">
      <c r="A48" s="38">
        <v>40</v>
      </c>
      <c r="B48" s="38" t="s">
        <v>669</v>
      </c>
      <c r="C48" s="40" t="s">
        <v>670</v>
      </c>
      <c r="D48" s="39" t="s">
        <v>671</v>
      </c>
      <c r="E48" s="38">
        <v>3</v>
      </c>
      <c r="F48" s="38">
        <v>1.85</v>
      </c>
      <c r="G48" s="9">
        <f t="shared" si="0"/>
        <v>11.4763</v>
      </c>
      <c r="H48" s="7">
        <f t="shared" si="1"/>
        <v>21.231155000000001</v>
      </c>
    </row>
    <row r="49" spans="1:8" x14ac:dyDescent="0.25">
      <c r="A49" s="38">
        <v>41</v>
      </c>
      <c r="B49" s="38" t="s">
        <v>672</v>
      </c>
      <c r="C49" s="40" t="s">
        <v>673</v>
      </c>
      <c r="D49" s="39" t="s">
        <v>671</v>
      </c>
      <c r="E49" s="38">
        <v>3</v>
      </c>
      <c r="F49" s="38">
        <v>1.5</v>
      </c>
      <c r="G49" s="9">
        <f t="shared" si="0"/>
        <v>11.4763</v>
      </c>
      <c r="H49" s="7">
        <f t="shared" si="1"/>
        <v>17.214449999999999</v>
      </c>
    </row>
    <row r="50" spans="1:8" ht="25.5" x14ac:dyDescent="0.25">
      <c r="A50" s="38">
        <v>42</v>
      </c>
      <c r="B50" s="38" t="s">
        <v>674</v>
      </c>
      <c r="C50" s="40" t="s">
        <v>675</v>
      </c>
      <c r="D50" s="39" t="s">
        <v>23</v>
      </c>
      <c r="E50" s="38">
        <v>3</v>
      </c>
      <c r="F50" s="38">
        <v>1.6</v>
      </c>
      <c r="G50" s="9">
        <f t="shared" si="0"/>
        <v>11.4763</v>
      </c>
      <c r="H50" s="7">
        <f t="shared" si="1"/>
        <v>18.362080000000002</v>
      </c>
    </row>
    <row r="51" spans="1:8" ht="25.5" x14ac:dyDescent="0.25">
      <c r="A51" s="38">
        <v>43</v>
      </c>
      <c r="B51" s="38" t="s">
        <v>676</v>
      </c>
      <c r="C51" s="40" t="s">
        <v>677</v>
      </c>
      <c r="D51" s="39" t="s">
        <v>23</v>
      </c>
      <c r="E51" s="38">
        <v>3</v>
      </c>
      <c r="F51" s="38">
        <v>1.1000000000000001</v>
      </c>
      <c r="G51" s="9">
        <f t="shared" si="0"/>
        <v>11.4763</v>
      </c>
      <c r="H51" s="7">
        <f t="shared" si="1"/>
        <v>12.623930000000001</v>
      </c>
    </row>
    <row r="52" spans="1:8" ht="25.5" x14ac:dyDescent="0.25">
      <c r="A52" s="38">
        <v>44</v>
      </c>
      <c r="B52" s="38" t="s">
        <v>678</v>
      </c>
      <c r="C52" s="40" t="s">
        <v>679</v>
      </c>
      <c r="D52" s="39" t="s">
        <v>12</v>
      </c>
      <c r="E52" s="38">
        <v>3</v>
      </c>
      <c r="F52" s="38">
        <v>0.37</v>
      </c>
      <c r="G52" s="9">
        <f t="shared" si="0"/>
        <v>11.4763</v>
      </c>
      <c r="H52" s="7">
        <f t="shared" si="1"/>
        <v>4.2462309999999999</v>
      </c>
    </row>
    <row r="53" spans="1:8" ht="25.5" x14ac:dyDescent="0.25">
      <c r="A53" s="38">
        <v>45</v>
      </c>
      <c r="B53" s="38" t="s">
        <v>680</v>
      </c>
      <c r="C53" s="40" t="s">
        <v>681</v>
      </c>
      <c r="D53" s="39" t="s">
        <v>12</v>
      </c>
      <c r="E53" s="38">
        <v>3</v>
      </c>
      <c r="F53" s="38">
        <v>0.53</v>
      </c>
      <c r="G53" s="9">
        <f t="shared" si="0"/>
        <v>11.4763</v>
      </c>
      <c r="H53" s="7">
        <f t="shared" si="1"/>
        <v>6.0824390000000008</v>
      </c>
    </row>
    <row r="54" spans="1:8" x14ac:dyDescent="0.25">
      <c r="A54" s="38">
        <v>46</v>
      </c>
      <c r="B54" s="38" t="s">
        <v>682</v>
      </c>
      <c r="C54" s="40" t="s">
        <v>683</v>
      </c>
      <c r="D54" s="39" t="s">
        <v>12</v>
      </c>
      <c r="E54" s="38">
        <v>3</v>
      </c>
      <c r="F54" s="38">
        <v>0.33</v>
      </c>
      <c r="G54" s="9">
        <f t="shared" si="0"/>
        <v>11.4763</v>
      </c>
      <c r="H54" s="7">
        <f t="shared" si="1"/>
        <v>3.7871790000000001</v>
      </c>
    </row>
    <row r="55" spans="1:8" x14ac:dyDescent="0.25">
      <c r="A55" s="38">
        <v>47</v>
      </c>
      <c r="B55" s="38" t="s">
        <v>684</v>
      </c>
      <c r="C55" s="40" t="s">
        <v>685</v>
      </c>
      <c r="D55" s="39"/>
      <c r="E55" s="38"/>
      <c r="F55" s="38"/>
      <c r="G55" s="9" t="e">
        <f t="shared" si="0"/>
        <v>#N/A</v>
      </c>
      <c r="H55" s="7" t="e">
        <f t="shared" si="1"/>
        <v>#N/A</v>
      </c>
    </row>
    <row r="56" spans="1:8" x14ac:dyDescent="0.25">
      <c r="A56" s="38">
        <v>48</v>
      </c>
      <c r="B56" s="38" t="s">
        <v>686</v>
      </c>
      <c r="C56" s="40" t="s">
        <v>687</v>
      </c>
      <c r="D56" s="39" t="s">
        <v>23</v>
      </c>
      <c r="E56" s="38">
        <v>4</v>
      </c>
      <c r="F56" s="38">
        <v>0.39</v>
      </c>
      <c r="G56" s="9">
        <f t="shared" si="0"/>
        <v>13.617599999999999</v>
      </c>
      <c r="H56" s="7">
        <f t="shared" si="1"/>
        <v>5.3108639999999996</v>
      </c>
    </row>
    <row r="57" spans="1:8" x14ac:dyDescent="0.25">
      <c r="A57" s="38">
        <v>49</v>
      </c>
      <c r="B57" s="38" t="s">
        <v>688</v>
      </c>
      <c r="C57" s="40" t="s">
        <v>689</v>
      </c>
      <c r="D57" s="39"/>
      <c r="E57" s="38"/>
      <c r="F57" s="38"/>
      <c r="G57" s="9" t="e">
        <f t="shared" si="0"/>
        <v>#N/A</v>
      </c>
      <c r="H57" s="7" t="e">
        <f t="shared" si="1"/>
        <v>#N/A</v>
      </c>
    </row>
    <row r="58" spans="1:8" x14ac:dyDescent="0.25">
      <c r="A58" s="38">
        <v>50</v>
      </c>
      <c r="B58" s="38" t="s">
        <v>690</v>
      </c>
      <c r="C58" s="40" t="s">
        <v>691</v>
      </c>
      <c r="D58" s="39" t="s">
        <v>23</v>
      </c>
      <c r="E58" s="38">
        <v>4</v>
      </c>
      <c r="F58" s="38">
        <v>0.42</v>
      </c>
      <c r="G58" s="9">
        <f t="shared" si="0"/>
        <v>13.617599999999999</v>
      </c>
      <c r="H58" s="7">
        <f t="shared" si="1"/>
        <v>5.7193919999999991</v>
      </c>
    </row>
    <row r="59" spans="1:8" x14ac:dyDescent="0.25">
      <c r="A59" s="38">
        <v>51</v>
      </c>
      <c r="B59" s="38" t="s">
        <v>692</v>
      </c>
      <c r="C59" s="40" t="s">
        <v>693</v>
      </c>
      <c r="D59" s="39" t="s">
        <v>23</v>
      </c>
      <c r="E59" s="38">
        <v>4</v>
      </c>
      <c r="F59" s="38">
        <v>0.66</v>
      </c>
      <c r="G59" s="9">
        <f t="shared" si="0"/>
        <v>13.617599999999999</v>
      </c>
      <c r="H59" s="7">
        <f t="shared" si="1"/>
        <v>8.9876160000000009</v>
      </c>
    </row>
    <row r="60" spans="1:8" x14ac:dyDescent="0.25">
      <c r="A60" s="38">
        <v>52</v>
      </c>
      <c r="B60" s="38" t="s">
        <v>694</v>
      </c>
      <c r="C60" s="40" t="s">
        <v>695</v>
      </c>
      <c r="D60" s="39"/>
      <c r="E60" s="38"/>
      <c r="F60" s="38"/>
      <c r="G60" s="9" t="e">
        <f t="shared" si="0"/>
        <v>#N/A</v>
      </c>
      <c r="H60" s="7" t="e">
        <f t="shared" si="1"/>
        <v>#N/A</v>
      </c>
    </row>
    <row r="61" spans="1:8" x14ac:dyDescent="0.25">
      <c r="A61" s="38">
        <v>53</v>
      </c>
      <c r="B61" s="38" t="s">
        <v>696</v>
      </c>
      <c r="C61" s="40" t="s">
        <v>691</v>
      </c>
      <c r="D61" s="39" t="s">
        <v>23</v>
      </c>
      <c r="E61" s="38">
        <v>4</v>
      </c>
      <c r="F61" s="38">
        <v>0.44</v>
      </c>
      <c r="G61" s="9">
        <f t="shared" si="0"/>
        <v>13.617599999999999</v>
      </c>
      <c r="H61" s="7">
        <f t="shared" si="1"/>
        <v>5.9917439999999997</v>
      </c>
    </row>
    <row r="62" spans="1:8" x14ac:dyDescent="0.25">
      <c r="A62" s="38">
        <v>54</v>
      </c>
      <c r="B62" s="38" t="s">
        <v>697</v>
      </c>
      <c r="C62" s="40" t="s">
        <v>698</v>
      </c>
      <c r="D62" s="39" t="s">
        <v>23</v>
      </c>
      <c r="E62" s="38">
        <v>4</v>
      </c>
      <c r="F62" s="38">
        <v>0.24</v>
      </c>
      <c r="G62" s="9">
        <f t="shared" si="0"/>
        <v>13.617599999999999</v>
      </c>
      <c r="H62" s="7">
        <f t="shared" si="1"/>
        <v>3.2682239999999996</v>
      </c>
    </row>
    <row r="63" spans="1:8" x14ac:dyDescent="0.25">
      <c r="A63" s="38">
        <v>55</v>
      </c>
      <c r="B63" s="38" t="s">
        <v>699</v>
      </c>
      <c r="C63" s="40" t="s">
        <v>700</v>
      </c>
      <c r="D63" s="39"/>
      <c r="E63" s="38"/>
      <c r="F63" s="38"/>
      <c r="G63" s="9" t="e">
        <f t="shared" si="0"/>
        <v>#N/A</v>
      </c>
      <c r="H63" s="7" t="e">
        <f t="shared" si="1"/>
        <v>#N/A</v>
      </c>
    </row>
    <row r="64" spans="1:8" x14ac:dyDescent="0.25">
      <c r="A64" s="38">
        <v>56</v>
      </c>
      <c r="B64" s="38" t="s">
        <v>701</v>
      </c>
      <c r="C64" s="40" t="s">
        <v>691</v>
      </c>
      <c r="D64" s="39" t="s">
        <v>23</v>
      </c>
      <c r="E64" s="38">
        <v>4</v>
      </c>
      <c r="F64" s="38">
        <v>0.51</v>
      </c>
      <c r="G64" s="9">
        <f t="shared" si="0"/>
        <v>13.617599999999999</v>
      </c>
      <c r="H64" s="7">
        <f t="shared" si="1"/>
        <v>6.9449759999999996</v>
      </c>
    </row>
    <row r="65" spans="1:8" x14ac:dyDescent="0.25">
      <c r="A65" s="38">
        <v>57</v>
      </c>
      <c r="B65" s="38" t="s">
        <v>702</v>
      </c>
      <c r="C65" s="40" t="s">
        <v>698</v>
      </c>
      <c r="D65" s="39" t="s">
        <v>23</v>
      </c>
      <c r="E65" s="38">
        <v>4</v>
      </c>
      <c r="F65" s="38">
        <v>0.24</v>
      </c>
      <c r="G65" s="9">
        <f t="shared" si="0"/>
        <v>13.617599999999999</v>
      </c>
      <c r="H65" s="7">
        <f t="shared" si="1"/>
        <v>3.2682239999999996</v>
      </c>
    </row>
    <row r="66" spans="1:8" x14ac:dyDescent="0.25">
      <c r="A66" s="38">
        <v>58</v>
      </c>
      <c r="B66" s="38" t="s">
        <v>703</v>
      </c>
      <c r="C66" s="40" t="s">
        <v>704</v>
      </c>
      <c r="D66" s="39" t="s">
        <v>705</v>
      </c>
      <c r="E66" s="38">
        <v>4</v>
      </c>
      <c r="F66" s="38">
        <v>2.63</v>
      </c>
      <c r="G66" s="9">
        <f t="shared" si="0"/>
        <v>13.617599999999999</v>
      </c>
      <c r="H66" s="7">
        <f t="shared" si="1"/>
        <v>35.814287999999998</v>
      </c>
    </row>
    <row r="67" spans="1:8" x14ac:dyDescent="0.25">
      <c r="A67" s="38">
        <v>59</v>
      </c>
      <c r="B67" s="38" t="s">
        <v>706</v>
      </c>
      <c r="C67" s="40" t="s">
        <v>707</v>
      </c>
      <c r="D67" s="39" t="s">
        <v>705</v>
      </c>
      <c r="E67" s="38">
        <v>4</v>
      </c>
      <c r="F67" s="38">
        <v>2.85</v>
      </c>
      <c r="G67" s="9">
        <f t="shared" si="0"/>
        <v>13.617599999999999</v>
      </c>
      <c r="H67" s="7">
        <f t="shared" si="1"/>
        <v>38.810159999999996</v>
      </c>
    </row>
    <row r="68" spans="1:8" x14ac:dyDescent="0.25">
      <c r="A68" s="38">
        <v>60</v>
      </c>
      <c r="B68" s="38" t="s">
        <v>708</v>
      </c>
      <c r="C68" s="40" t="s">
        <v>709</v>
      </c>
      <c r="D68" s="39"/>
      <c r="E68" s="38"/>
      <c r="F68" s="38"/>
      <c r="G68" s="9" t="e">
        <f t="shared" si="0"/>
        <v>#N/A</v>
      </c>
      <c r="H68" s="7" t="e">
        <f t="shared" si="1"/>
        <v>#N/A</v>
      </c>
    </row>
    <row r="69" spans="1:8" x14ac:dyDescent="0.25">
      <c r="A69" s="38">
        <v>61</v>
      </c>
      <c r="B69" s="38" t="s">
        <v>710</v>
      </c>
      <c r="C69" s="40" t="s">
        <v>711</v>
      </c>
      <c r="D69" s="39" t="s">
        <v>12</v>
      </c>
      <c r="E69" s="38">
        <v>4</v>
      </c>
      <c r="F69" s="38">
        <v>0.28999999999999998</v>
      </c>
      <c r="G69" s="9">
        <f t="shared" si="0"/>
        <v>13.617599999999999</v>
      </c>
      <c r="H69" s="7">
        <f t="shared" si="1"/>
        <v>3.9491039999999997</v>
      </c>
    </row>
    <row r="70" spans="1:8" x14ac:dyDescent="0.25">
      <c r="A70" s="38">
        <v>62</v>
      </c>
      <c r="B70" s="38" t="s">
        <v>712</v>
      </c>
      <c r="C70" s="40" t="s">
        <v>713</v>
      </c>
      <c r="D70" s="39" t="s">
        <v>12</v>
      </c>
      <c r="E70" s="38">
        <v>4</v>
      </c>
      <c r="F70" s="38">
        <v>0.12</v>
      </c>
      <c r="G70" s="9">
        <f t="shared" si="0"/>
        <v>13.617599999999999</v>
      </c>
      <c r="H70" s="7">
        <f t="shared" si="1"/>
        <v>1.6341119999999998</v>
      </c>
    </row>
    <row r="71" spans="1:8" x14ac:dyDescent="0.25">
      <c r="A71" s="38">
        <v>63</v>
      </c>
      <c r="B71" s="38" t="s">
        <v>714</v>
      </c>
      <c r="C71" s="40" t="s">
        <v>715</v>
      </c>
      <c r="D71" s="39" t="s">
        <v>12</v>
      </c>
      <c r="E71" s="38">
        <v>3</v>
      </c>
      <c r="F71" s="38">
        <v>0.03</v>
      </c>
      <c r="G71" s="9">
        <f t="shared" si="0"/>
        <v>11.4763</v>
      </c>
      <c r="H71" s="7">
        <f t="shared" si="1"/>
        <v>0.34428900000000001</v>
      </c>
    </row>
    <row r="72" spans="1:8" ht="25.5" x14ac:dyDescent="0.25">
      <c r="A72" s="38">
        <v>64</v>
      </c>
      <c r="B72" s="38" t="s">
        <v>716</v>
      </c>
      <c r="C72" s="40" t="s">
        <v>717</v>
      </c>
      <c r="D72" s="39" t="s">
        <v>12</v>
      </c>
      <c r="E72" s="38">
        <v>3</v>
      </c>
      <c r="F72" s="38">
        <v>0.16</v>
      </c>
      <c r="G72" s="9">
        <f t="shared" si="0"/>
        <v>11.4763</v>
      </c>
      <c r="H72" s="7">
        <f t="shared" si="1"/>
        <v>1.8362080000000001</v>
      </c>
    </row>
    <row r="73" spans="1:8" ht="25.5" x14ac:dyDescent="0.25">
      <c r="A73" s="38">
        <v>65</v>
      </c>
      <c r="B73" s="38" t="s">
        <v>718</v>
      </c>
      <c r="C73" s="40" t="s">
        <v>719</v>
      </c>
      <c r="D73" s="39" t="s">
        <v>23</v>
      </c>
      <c r="E73" s="38">
        <v>4</v>
      </c>
      <c r="F73" s="38">
        <v>1.1599999999999999</v>
      </c>
      <c r="G73" s="9">
        <f t="shared" si="0"/>
        <v>13.617599999999999</v>
      </c>
      <c r="H73" s="7">
        <f t="shared" si="1"/>
        <v>15.796415999999999</v>
      </c>
    </row>
    <row r="74" spans="1:8" x14ac:dyDescent="0.25">
      <c r="A74" s="38">
        <v>66</v>
      </c>
      <c r="B74" s="38" t="s">
        <v>720</v>
      </c>
      <c r="C74" s="40" t="s">
        <v>721</v>
      </c>
      <c r="D74" s="39" t="s">
        <v>23</v>
      </c>
      <c r="E74" s="38">
        <v>3</v>
      </c>
      <c r="F74" s="38">
        <v>0.04</v>
      </c>
      <c r="G74" s="9">
        <f t="shared" si="0"/>
        <v>11.4763</v>
      </c>
      <c r="H74" s="7">
        <f t="shared" si="1"/>
        <v>0.45905200000000002</v>
      </c>
    </row>
    <row r="75" spans="1:8" x14ac:dyDescent="0.25">
      <c r="A75" s="38">
        <v>67</v>
      </c>
      <c r="B75" s="38" t="s">
        <v>722</v>
      </c>
      <c r="C75" s="40" t="s">
        <v>723</v>
      </c>
      <c r="D75" s="39" t="s">
        <v>12</v>
      </c>
      <c r="E75" s="38">
        <v>4</v>
      </c>
      <c r="F75" s="38">
        <v>0.25</v>
      </c>
      <c r="G75" s="9">
        <f t="shared" ref="G75:G116" si="2">VLOOKUP(E75,$I$9:$J$11,2,FALSE)</f>
        <v>13.617599999999999</v>
      </c>
      <c r="H75" s="7">
        <f t="shared" ref="H75:H116" si="3">F75*G75</f>
        <v>3.4043999999999999</v>
      </c>
    </row>
    <row r="76" spans="1:8" x14ac:dyDescent="0.25">
      <c r="A76" s="38">
        <v>68</v>
      </c>
      <c r="B76" s="38" t="s">
        <v>724</v>
      </c>
      <c r="C76" s="40" t="s">
        <v>725</v>
      </c>
      <c r="D76" s="39" t="s">
        <v>23</v>
      </c>
      <c r="E76" s="38">
        <v>3</v>
      </c>
      <c r="F76" s="38">
        <v>0.19</v>
      </c>
      <c r="G76" s="9">
        <f t="shared" si="2"/>
        <v>11.4763</v>
      </c>
      <c r="H76" s="7">
        <f t="shared" si="3"/>
        <v>2.1804969999999999</v>
      </c>
    </row>
    <row r="77" spans="1:8" x14ac:dyDescent="0.25">
      <c r="A77" s="38">
        <v>69</v>
      </c>
      <c r="B77" s="38" t="s">
        <v>726</v>
      </c>
      <c r="C77" s="40" t="s">
        <v>727</v>
      </c>
      <c r="D77" s="39" t="s">
        <v>23</v>
      </c>
      <c r="E77" s="38">
        <v>2</v>
      </c>
      <c r="F77" s="38">
        <v>0.01</v>
      </c>
      <c r="G77" s="9">
        <f t="shared" si="2"/>
        <v>10.1434</v>
      </c>
      <c r="H77" s="7">
        <f t="shared" si="3"/>
        <v>0.101434</v>
      </c>
    </row>
    <row r="78" spans="1:8" x14ac:dyDescent="0.25">
      <c r="A78" s="38">
        <v>70</v>
      </c>
      <c r="B78" s="38" t="s">
        <v>728</v>
      </c>
      <c r="C78" s="40" t="s">
        <v>729</v>
      </c>
      <c r="D78" s="39"/>
      <c r="E78" s="38"/>
      <c r="F78" s="38"/>
      <c r="G78" s="9" t="e">
        <f t="shared" si="2"/>
        <v>#N/A</v>
      </c>
      <c r="H78" s="7" t="e">
        <f t="shared" si="3"/>
        <v>#N/A</v>
      </c>
    </row>
    <row r="79" spans="1:8" x14ac:dyDescent="0.25">
      <c r="A79" s="38">
        <v>71</v>
      </c>
      <c r="B79" s="38" t="s">
        <v>730</v>
      </c>
      <c r="C79" s="40" t="s">
        <v>731</v>
      </c>
      <c r="D79" s="39" t="s">
        <v>23</v>
      </c>
      <c r="E79" s="38">
        <v>4</v>
      </c>
      <c r="F79" s="38">
        <v>2.2400000000000002</v>
      </c>
      <c r="G79" s="9">
        <f t="shared" si="2"/>
        <v>13.617599999999999</v>
      </c>
      <c r="H79" s="7">
        <f t="shared" si="3"/>
        <v>30.503424000000003</v>
      </c>
    </row>
    <row r="80" spans="1:8" x14ac:dyDescent="0.25">
      <c r="A80" s="38">
        <v>72</v>
      </c>
      <c r="B80" s="38" t="s">
        <v>732</v>
      </c>
      <c r="C80" s="40" t="s">
        <v>733</v>
      </c>
      <c r="D80" s="39" t="s">
        <v>23</v>
      </c>
      <c r="E80" s="38">
        <v>4</v>
      </c>
      <c r="F80" s="38">
        <v>4.55</v>
      </c>
      <c r="G80" s="9">
        <f t="shared" si="2"/>
        <v>13.617599999999999</v>
      </c>
      <c r="H80" s="7">
        <f t="shared" si="3"/>
        <v>61.960079999999998</v>
      </c>
    </row>
    <row r="81" spans="1:8" ht="25.5" x14ac:dyDescent="0.25">
      <c r="A81" s="38">
        <v>73</v>
      </c>
      <c r="B81" s="38" t="s">
        <v>734</v>
      </c>
      <c r="C81" s="40" t="s">
        <v>735</v>
      </c>
      <c r="D81" s="39" t="s">
        <v>23</v>
      </c>
      <c r="E81" s="38">
        <v>4</v>
      </c>
      <c r="F81" s="38">
        <v>1.27</v>
      </c>
      <c r="G81" s="9">
        <f t="shared" si="2"/>
        <v>13.617599999999999</v>
      </c>
      <c r="H81" s="7">
        <f t="shared" si="3"/>
        <v>17.294352</v>
      </c>
    </row>
    <row r="82" spans="1:8" x14ac:dyDescent="0.25">
      <c r="A82" s="38">
        <v>77</v>
      </c>
      <c r="B82" s="38" t="s">
        <v>736</v>
      </c>
      <c r="C82" s="40" t="s">
        <v>737</v>
      </c>
      <c r="D82" s="39" t="s">
        <v>23</v>
      </c>
      <c r="E82" s="38">
        <v>3</v>
      </c>
      <c r="F82" s="38">
        <v>7.0000000000000007E-2</v>
      </c>
      <c r="G82" s="9">
        <f t="shared" si="2"/>
        <v>11.4763</v>
      </c>
      <c r="H82" s="7">
        <f t="shared" si="3"/>
        <v>0.80334100000000008</v>
      </c>
    </row>
    <row r="83" spans="1:8" ht="25.5" x14ac:dyDescent="0.25">
      <c r="A83" s="38">
        <v>75</v>
      </c>
      <c r="B83" s="38" t="s">
        <v>738</v>
      </c>
      <c r="C83" s="40" t="s">
        <v>739</v>
      </c>
      <c r="D83" s="39"/>
      <c r="E83" s="38"/>
      <c r="F83" s="38"/>
      <c r="G83" s="9" t="e">
        <f t="shared" si="2"/>
        <v>#N/A</v>
      </c>
      <c r="H83" s="7" t="e">
        <f t="shared" si="3"/>
        <v>#N/A</v>
      </c>
    </row>
    <row r="84" spans="1:8" x14ac:dyDescent="0.25">
      <c r="A84" s="38">
        <v>76</v>
      </c>
      <c r="B84" s="38" t="s">
        <v>740</v>
      </c>
      <c r="C84" s="40" t="s">
        <v>741</v>
      </c>
      <c r="D84" s="39" t="s">
        <v>81</v>
      </c>
      <c r="E84" s="38">
        <v>4</v>
      </c>
      <c r="F84" s="38">
        <v>1.1200000000000001</v>
      </c>
      <c r="G84" s="9">
        <f t="shared" si="2"/>
        <v>13.617599999999999</v>
      </c>
      <c r="H84" s="7">
        <f t="shared" si="3"/>
        <v>15.251712000000001</v>
      </c>
    </row>
    <row r="85" spans="1:8" x14ac:dyDescent="0.25">
      <c r="A85" s="38">
        <v>77</v>
      </c>
      <c r="B85" s="38" t="s">
        <v>742</v>
      </c>
      <c r="C85" s="40" t="s">
        <v>743</v>
      </c>
      <c r="D85" s="39" t="s">
        <v>81</v>
      </c>
      <c r="E85" s="38">
        <v>4</v>
      </c>
      <c r="F85" s="38">
        <v>1.1000000000000001</v>
      </c>
      <c r="G85" s="9">
        <f t="shared" si="2"/>
        <v>13.617599999999999</v>
      </c>
      <c r="H85" s="7">
        <f t="shared" si="3"/>
        <v>14.97936</v>
      </c>
    </row>
    <row r="86" spans="1:8" ht="38.25" x14ac:dyDescent="0.25">
      <c r="A86" s="38">
        <v>78</v>
      </c>
      <c r="B86" s="38" t="s">
        <v>744</v>
      </c>
      <c r="C86" s="40" t="s">
        <v>745</v>
      </c>
      <c r="D86" s="39" t="s">
        <v>81</v>
      </c>
      <c r="E86" s="38">
        <v>4</v>
      </c>
      <c r="F86" s="38">
        <v>1.54</v>
      </c>
      <c r="G86" s="9">
        <f t="shared" si="2"/>
        <v>13.617599999999999</v>
      </c>
      <c r="H86" s="7">
        <f t="shared" si="3"/>
        <v>20.971104</v>
      </c>
    </row>
    <row r="87" spans="1:8" ht="25.5" x14ac:dyDescent="0.25">
      <c r="A87" s="38">
        <v>79</v>
      </c>
      <c r="B87" s="38" t="s">
        <v>746</v>
      </c>
      <c r="C87" s="40" t="s">
        <v>747</v>
      </c>
      <c r="D87" s="39"/>
      <c r="E87" s="38"/>
      <c r="F87" s="38"/>
      <c r="G87" s="9" t="e">
        <f t="shared" si="2"/>
        <v>#N/A</v>
      </c>
      <c r="H87" s="7" t="e">
        <f t="shared" si="3"/>
        <v>#N/A</v>
      </c>
    </row>
    <row r="88" spans="1:8" x14ac:dyDescent="0.25">
      <c r="A88" s="38">
        <v>80</v>
      </c>
      <c r="B88" s="38" t="s">
        <v>748</v>
      </c>
      <c r="C88" s="40" t="s">
        <v>749</v>
      </c>
      <c r="D88" s="39" t="s">
        <v>20</v>
      </c>
      <c r="E88" s="38">
        <v>4</v>
      </c>
      <c r="F88" s="38">
        <v>0.68</v>
      </c>
      <c r="G88" s="9">
        <f t="shared" si="2"/>
        <v>13.617599999999999</v>
      </c>
      <c r="H88" s="7">
        <f t="shared" si="3"/>
        <v>9.2599680000000006</v>
      </c>
    </row>
    <row r="89" spans="1:8" x14ac:dyDescent="0.25">
      <c r="A89" s="38">
        <v>81</v>
      </c>
      <c r="B89" s="38" t="s">
        <v>750</v>
      </c>
      <c r="C89" s="40" t="s">
        <v>751</v>
      </c>
      <c r="D89" s="39" t="s">
        <v>20</v>
      </c>
      <c r="E89" s="38">
        <v>4</v>
      </c>
      <c r="F89" s="38">
        <v>0.57299999999999995</v>
      </c>
      <c r="G89" s="9">
        <f t="shared" si="2"/>
        <v>13.617599999999999</v>
      </c>
      <c r="H89" s="7">
        <f t="shared" si="3"/>
        <v>7.8028847999999993</v>
      </c>
    </row>
    <row r="90" spans="1:8" x14ac:dyDescent="0.25">
      <c r="A90" s="38">
        <v>82</v>
      </c>
      <c r="B90" s="38" t="s">
        <v>752</v>
      </c>
      <c r="C90" s="40" t="s">
        <v>753</v>
      </c>
      <c r="D90" s="39" t="s">
        <v>20</v>
      </c>
      <c r="E90" s="38">
        <v>4</v>
      </c>
      <c r="F90" s="38">
        <v>0.53</v>
      </c>
      <c r="G90" s="9">
        <f t="shared" si="2"/>
        <v>13.617599999999999</v>
      </c>
      <c r="H90" s="7">
        <f t="shared" si="3"/>
        <v>7.2173280000000002</v>
      </c>
    </row>
    <row r="91" spans="1:8" x14ac:dyDescent="0.25">
      <c r="A91" s="38">
        <v>83</v>
      </c>
      <c r="B91" s="38" t="s">
        <v>754</v>
      </c>
      <c r="C91" s="40" t="s">
        <v>755</v>
      </c>
      <c r="D91" s="39" t="s">
        <v>756</v>
      </c>
      <c r="E91" s="38">
        <v>4</v>
      </c>
      <c r="F91" s="38">
        <v>0.7</v>
      </c>
      <c r="G91" s="9">
        <f t="shared" si="2"/>
        <v>13.617599999999999</v>
      </c>
      <c r="H91" s="7">
        <f t="shared" si="3"/>
        <v>9.5323199999999986</v>
      </c>
    </row>
    <row r="92" spans="1:8" x14ac:dyDescent="0.25">
      <c r="A92" s="38">
        <v>84</v>
      </c>
      <c r="B92" s="38" t="s">
        <v>757</v>
      </c>
      <c r="C92" s="40" t="s">
        <v>758</v>
      </c>
      <c r="D92" s="39" t="s">
        <v>759</v>
      </c>
      <c r="E92" s="38">
        <v>4</v>
      </c>
      <c r="F92" s="38">
        <v>0.46</v>
      </c>
      <c r="G92" s="9">
        <f t="shared" si="2"/>
        <v>13.617599999999999</v>
      </c>
      <c r="H92" s="7">
        <f t="shared" si="3"/>
        <v>6.2640960000000003</v>
      </c>
    </row>
    <row r="93" spans="1:8" x14ac:dyDescent="0.25">
      <c r="A93" s="38">
        <v>85</v>
      </c>
      <c r="B93" s="38" t="s">
        <v>760</v>
      </c>
      <c r="C93" s="40" t="s">
        <v>761</v>
      </c>
      <c r="D93" s="39" t="s">
        <v>23</v>
      </c>
      <c r="E93" s="38">
        <v>4</v>
      </c>
      <c r="F93" s="38">
        <v>0.87</v>
      </c>
      <c r="G93" s="9">
        <f t="shared" si="2"/>
        <v>13.617599999999999</v>
      </c>
      <c r="H93" s="7">
        <f t="shared" si="3"/>
        <v>11.847311999999999</v>
      </c>
    </row>
    <row r="94" spans="1:8" x14ac:dyDescent="0.25">
      <c r="A94" s="38">
        <v>86</v>
      </c>
      <c r="B94" s="38" t="s">
        <v>762</v>
      </c>
      <c r="C94" s="40" t="s">
        <v>763</v>
      </c>
      <c r="D94" s="39" t="s">
        <v>23</v>
      </c>
      <c r="E94" s="38">
        <v>4</v>
      </c>
      <c r="F94" s="38">
        <v>0.8</v>
      </c>
      <c r="G94" s="9">
        <f t="shared" si="2"/>
        <v>13.617599999999999</v>
      </c>
      <c r="H94" s="7">
        <f t="shared" si="3"/>
        <v>10.894080000000001</v>
      </c>
    </row>
    <row r="95" spans="1:8" x14ac:dyDescent="0.25">
      <c r="A95" s="38">
        <v>87</v>
      </c>
      <c r="B95" s="38" t="s">
        <v>764</v>
      </c>
      <c r="C95" s="40" t="s">
        <v>765</v>
      </c>
      <c r="D95" s="39" t="s">
        <v>766</v>
      </c>
      <c r="E95" s="38">
        <v>3</v>
      </c>
      <c r="F95" s="38">
        <v>0.26</v>
      </c>
      <c r="G95" s="9">
        <f t="shared" si="2"/>
        <v>11.4763</v>
      </c>
      <c r="H95" s="7">
        <f t="shared" si="3"/>
        <v>2.983838</v>
      </c>
    </row>
    <row r="96" spans="1:8" x14ac:dyDescent="0.25">
      <c r="A96" s="38">
        <v>88</v>
      </c>
      <c r="B96" s="38" t="s">
        <v>767</v>
      </c>
      <c r="C96" s="40" t="s">
        <v>768</v>
      </c>
      <c r="D96" s="39" t="s">
        <v>769</v>
      </c>
      <c r="E96" s="38">
        <v>4</v>
      </c>
      <c r="F96" s="38">
        <v>0.37</v>
      </c>
      <c r="G96" s="9">
        <f t="shared" si="2"/>
        <v>13.617599999999999</v>
      </c>
      <c r="H96" s="7">
        <f t="shared" si="3"/>
        <v>5.0385119999999999</v>
      </c>
    </row>
    <row r="97" spans="1:8" x14ac:dyDescent="0.25">
      <c r="A97" s="38">
        <v>89</v>
      </c>
      <c r="B97" s="38" t="s">
        <v>770</v>
      </c>
      <c r="C97" s="40" t="s">
        <v>771</v>
      </c>
      <c r="D97" s="39" t="s">
        <v>644</v>
      </c>
      <c r="E97" s="38">
        <v>4</v>
      </c>
      <c r="F97" s="38">
        <v>0.1</v>
      </c>
      <c r="G97" s="9">
        <f t="shared" si="2"/>
        <v>13.617599999999999</v>
      </c>
      <c r="H97" s="7">
        <f t="shared" si="3"/>
        <v>1.3617600000000001</v>
      </c>
    </row>
    <row r="98" spans="1:8" x14ac:dyDescent="0.25">
      <c r="A98" s="38">
        <v>90</v>
      </c>
      <c r="B98" s="38" t="s">
        <v>772</v>
      </c>
      <c r="C98" s="40" t="s">
        <v>773</v>
      </c>
      <c r="D98" s="39" t="s">
        <v>774</v>
      </c>
      <c r="E98" s="38">
        <v>3</v>
      </c>
      <c r="F98" s="38">
        <v>0.25</v>
      </c>
      <c r="G98" s="9">
        <f t="shared" si="2"/>
        <v>11.4763</v>
      </c>
      <c r="H98" s="7">
        <f t="shared" si="3"/>
        <v>2.869075</v>
      </c>
    </row>
    <row r="99" spans="1:8" x14ac:dyDescent="0.25">
      <c r="A99" s="38">
        <v>91</v>
      </c>
      <c r="B99" s="38" t="s">
        <v>775</v>
      </c>
      <c r="C99" s="40" t="s">
        <v>776</v>
      </c>
      <c r="D99" s="39" t="s">
        <v>777</v>
      </c>
      <c r="E99" s="38">
        <v>4</v>
      </c>
      <c r="F99" s="38">
        <v>0.25</v>
      </c>
      <c r="G99" s="9">
        <f t="shared" si="2"/>
        <v>13.617599999999999</v>
      </c>
      <c r="H99" s="7">
        <f t="shared" si="3"/>
        <v>3.4043999999999999</v>
      </c>
    </row>
    <row r="100" spans="1:8" x14ac:dyDescent="0.25">
      <c r="A100" s="38">
        <v>92</v>
      </c>
      <c r="B100" s="38" t="s">
        <v>778</v>
      </c>
      <c r="C100" s="40" t="s">
        <v>779</v>
      </c>
      <c r="D100" s="39" t="s">
        <v>774</v>
      </c>
      <c r="E100" s="38">
        <v>3</v>
      </c>
      <c r="F100" s="38">
        <v>0.42</v>
      </c>
      <c r="G100" s="9">
        <f t="shared" si="2"/>
        <v>11.4763</v>
      </c>
      <c r="H100" s="7">
        <f t="shared" si="3"/>
        <v>4.8200459999999996</v>
      </c>
    </row>
    <row r="101" spans="1:8" ht="25.5" x14ac:dyDescent="0.25">
      <c r="A101" s="38">
        <v>93</v>
      </c>
      <c r="B101" s="38" t="s">
        <v>780</v>
      </c>
      <c r="C101" s="40" t="s">
        <v>781</v>
      </c>
      <c r="D101" s="39" t="s">
        <v>774</v>
      </c>
      <c r="E101" s="38">
        <v>4</v>
      </c>
      <c r="F101" s="38">
        <v>0.11</v>
      </c>
      <c r="G101" s="9">
        <f t="shared" si="2"/>
        <v>13.617599999999999</v>
      </c>
      <c r="H101" s="7">
        <f t="shared" si="3"/>
        <v>1.4979359999999999</v>
      </c>
    </row>
    <row r="102" spans="1:8" x14ac:dyDescent="0.25">
      <c r="A102" s="38">
        <v>94</v>
      </c>
      <c r="B102" s="38" t="s">
        <v>782</v>
      </c>
      <c r="C102" s="40" t="s">
        <v>783</v>
      </c>
      <c r="D102" s="39" t="s">
        <v>23</v>
      </c>
      <c r="E102" s="38">
        <v>4</v>
      </c>
      <c r="F102" s="38">
        <v>0.5</v>
      </c>
      <c r="G102" s="9">
        <f t="shared" si="2"/>
        <v>13.617599999999999</v>
      </c>
      <c r="H102" s="7">
        <f t="shared" si="3"/>
        <v>6.8087999999999997</v>
      </c>
    </row>
    <row r="103" spans="1:8" x14ac:dyDescent="0.25">
      <c r="A103" s="38">
        <v>95</v>
      </c>
      <c r="B103" s="38" t="s">
        <v>784</v>
      </c>
      <c r="C103" s="40" t="s">
        <v>785</v>
      </c>
      <c r="D103" s="39" t="s">
        <v>786</v>
      </c>
      <c r="E103" s="38">
        <v>4</v>
      </c>
      <c r="F103" s="38">
        <v>0.39</v>
      </c>
      <c r="G103" s="9">
        <f t="shared" si="2"/>
        <v>13.617599999999999</v>
      </c>
      <c r="H103" s="7">
        <f t="shared" si="3"/>
        <v>5.3108639999999996</v>
      </c>
    </row>
    <row r="104" spans="1:8" x14ac:dyDescent="0.25">
      <c r="A104" s="38">
        <v>96</v>
      </c>
      <c r="B104" s="38" t="s">
        <v>787</v>
      </c>
      <c r="C104" s="40" t="s">
        <v>788</v>
      </c>
      <c r="D104" s="39" t="s">
        <v>671</v>
      </c>
      <c r="E104" s="38">
        <v>3</v>
      </c>
      <c r="F104" s="38">
        <v>0.42</v>
      </c>
      <c r="G104" s="9">
        <f t="shared" si="2"/>
        <v>11.4763</v>
      </c>
      <c r="H104" s="7">
        <f t="shared" si="3"/>
        <v>4.8200459999999996</v>
      </c>
    </row>
    <row r="105" spans="1:8" x14ac:dyDescent="0.25">
      <c r="A105" s="38">
        <v>97</v>
      </c>
      <c r="B105" s="38" t="s">
        <v>789</v>
      </c>
      <c r="C105" s="40" t="s">
        <v>790</v>
      </c>
      <c r="D105" s="39" t="s">
        <v>23</v>
      </c>
      <c r="E105" s="38">
        <v>3</v>
      </c>
      <c r="F105" s="38">
        <v>0.12</v>
      </c>
      <c r="G105" s="9">
        <f t="shared" si="2"/>
        <v>11.4763</v>
      </c>
      <c r="H105" s="7">
        <f t="shared" si="3"/>
        <v>1.377156</v>
      </c>
    </row>
    <row r="106" spans="1:8" x14ac:dyDescent="0.25">
      <c r="A106" s="38">
        <v>98</v>
      </c>
      <c r="B106" s="38" t="s">
        <v>791</v>
      </c>
      <c r="C106" s="40" t="s">
        <v>792</v>
      </c>
      <c r="D106" s="39" t="s">
        <v>23</v>
      </c>
      <c r="E106" s="38">
        <v>3</v>
      </c>
      <c r="F106" s="38">
        <v>0.17</v>
      </c>
      <c r="G106" s="9">
        <f t="shared" si="2"/>
        <v>11.4763</v>
      </c>
      <c r="H106" s="7">
        <f t="shared" si="3"/>
        <v>1.9509710000000002</v>
      </c>
    </row>
    <row r="107" spans="1:8" x14ac:dyDescent="0.25">
      <c r="A107" s="38">
        <v>99</v>
      </c>
      <c r="B107" s="38" t="s">
        <v>793</v>
      </c>
      <c r="C107" s="40" t="s">
        <v>794</v>
      </c>
      <c r="D107" s="39" t="s">
        <v>12</v>
      </c>
      <c r="E107" s="38">
        <v>3</v>
      </c>
      <c r="F107" s="38">
        <v>0.08</v>
      </c>
      <c r="G107" s="9">
        <f t="shared" si="2"/>
        <v>11.4763</v>
      </c>
      <c r="H107" s="7">
        <f t="shared" si="3"/>
        <v>0.91810400000000003</v>
      </c>
    </row>
    <row r="108" spans="1:8" x14ac:dyDescent="0.25">
      <c r="A108" s="38">
        <v>100</v>
      </c>
      <c r="B108" s="38" t="s">
        <v>795</v>
      </c>
      <c r="C108" s="40" t="s">
        <v>796</v>
      </c>
      <c r="D108" s="39"/>
      <c r="E108" s="38"/>
      <c r="F108" s="38"/>
      <c r="G108" s="9" t="e">
        <f t="shared" si="2"/>
        <v>#N/A</v>
      </c>
      <c r="H108" s="7" t="e">
        <f t="shared" si="3"/>
        <v>#N/A</v>
      </c>
    </row>
    <row r="109" spans="1:8" x14ac:dyDescent="0.25">
      <c r="A109" s="38">
        <v>101</v>
      </c>
      <c r="B109" s="38" t="s">
        <v>797</v>
      </c>
      <c r="C109" s="40" t="s">
        <v>798</v>
      </c>
      <c r="D109" s="39" t="s">
        <v>23</v>
      </c>
      <c r="E109" s="38">
        <v>3</v>
      </c>
      <c r="F109" s="38">
        <v>0.33</v>
      </c>
      <c r="G109" s="9">
        <f t="shared" si="2"/>
        <v>11.4763</v>
      </c>
      <c r="H109" s="7">
        <f t="shared" si="3"/>
        <v>3.7871790000000001</v>
      </c>
    </row>
    <row r="110" spans="1:8" x14ac:dyDescent="0.25">
      <c r="A110" s="38">
        <v>102</v>
      </c>
      <c r="B110" s="38" t="s">
        <v>799</v>
      </c>
      <c r="C110" s="40" t="s">
        <v>800</v>
      </c>
      <c r="D110" s="39" t="s">
        <v>23</v>
      </c>
      <c r="E110" s="38">
        <v>3</v>
      </c>
      <c r="F110" s="38">
        <v>0.25</v>
      </c>
      <c r="G110" s="9">
        <f t="shared" si="2"/>
        <v>11.4763</v>
      </c>
      <c r="H110" s="7">
        <f t="shared" si="3"/>
        <v>2.869075</v>
      </c>
    </row>
    <row r="111" spans="1:8" x14ac:dyDescent="0.25">
      <c r="A111" s="38">
        <v>103</v>
      </c>
      <c r="B111" s="38" t="s">
        <v>801</v>
      </c>
      <c r="C111" s="40" t="s">
        <v>802</v>
      </c>
      <c r="D111" s="39" t="s">
        <v>23</v>
      </c>
      <c r="E111" s="38">
        <v>3</v>
      </c>
      <c r="F111" s="38">
        <v>0.42</v>
      </c>
      <c r="G111" s="9">
        <f t="shared" si="2"/>
        <v>11.4763</v>
      </c>
      <c r="H111" s="7">
        <f t="shared" si="3"/>
        <v>4.8200459999999996</v>
      </c>
    </row>
    <row r="112" spans="1:8" x14ac:dyDescent="0.25">
      <c r="A112" s="38">
        <v>104</v>
      </c>
      <c r="B112" s="38" t="s">
        <v>803</v>
      </c>
      <c r="C112" s="40" t="s">
        <v>804</v>
      </c>
      <c r="D112" s="39"/>
      <c r="E112" s="38"/>
      <c r="F112" s="38"/>
      <c r="G112" s="9" t="e">
        <f t="shared" si="2"/>
        <v>#N/A</v>
      </c>
      <c r="H112" s="7" t="e">
        <f t="shared" si="3"/>
        <v>#N/A</v>
      </c>
    </row>
    <row r="113" spans="1:8" x14ac:dyDescent="0.25">
      <c r="A113" s="38">
        <v>105</v>
      </c>
      <c r="B113" s="38" t="s">
        <v>805</v>
      </c>
      <c r="C113" s="40" t="s">
        <v>806</v>
      </c>
      <c r="D113" s="39" t="s">
        <v>23</v>
      </c>
      <c r="E113" s="38">
        <v>2</v>
      </c>
      <c r="F113" s="38">
        <v>0.02</v>
      </c>
      <c r="G113" s="9">
        <f t="shared" si="2"/>
        <v>10.1434</v>
      </c>
      <c r="H113" s="7">
        <f t="shared" si="3"/>
        <v>0.20286799999999999</v>
      </c>
    </row>
    <row r="114" spans="1:8" x14ac:dyDescent="0.25">
      <c r="A114" s="38">
        <v>106</v>
      </c>
      <c r="B114" s="38" t="s">
        <v>807</v>
      </c>
      <c r="C114" s="40" t="s">
        <v>808</v>
      </c>
      <c r="D114" s="39" t="s">
        <v>23</v>
      </c>
      <c r="E114" s="38">
        <v>2</v>
      </c>
      <c r="F114" s="38">
        <v>0.08</v>
      </c>
      <c r="G114" s="9">
        <f t="shared" si="2"/>
        <v>10.1434</v>
      </c>
      <c r="H114" s="7">
        <f t="shared" si="3"/>
        <v>0.81147199999999997</v>
      </c>
    </row>
    <row r="115" spans="1:8" x14ac:dyDescent="0.25">
      <c r="A115" s="38">
        <v>107</v>
      </c>
      <c r="B115" s="38" t="s">
        <v>809</v>
      </c>
      <c r="C115" s="40" t="s">
        <v>810</v>
      </c>
      <c r="D115" s="39" t="s">
        <v>23</v>
      </c>
      <c r="E115" s="38">
        <v>3</v>
      </c>
      <c r="F115" s="38">
        <v>0.04</v>
      </c>
      <c r="G115" s="9">
        <f t="shared" si="2"/>
        <v>11.4763</v>
      </c>
      <c r="H115" s="7">
        <f t="shared" si="3"/>
        <v>0.45905200000000002</v>
      </c>
    </row>
    <row r="116" spans="1:8" x14ac:dyDescent="0.25">
      <c r="A116" s="38">
        <v>108</v>
      </c>
      <c r="B116" s="38" t="s">
        <v>811</v>
      </c>
      <c r="C116" s="40" t="s">
        <v>812</v>
      </c>
      <c r="D116" s="39" t="s">
        <v>813</v>
      </c>
      <c r="E116" s="38">
        <v>3</v>
      </c>
      <c r="F116" s="38">
        <v>0.24</v>
      </c>
      <c r="G116" s="9">
        <f t="shared" si="2"/>
        <v>11.4763</v>
      </c>
      <c r="H116" s="7">
        <f t="shared" si="3"/>
        <v>2.7543120000000001</v>
      </c>
    </row>
  </sheetData>
  <mergeCells count="8">
    <mergeCell ref="F6:F7"/>
    <mergeCell ref="G6:G7"/>
    <mergeCell ref="H6:H7"/>
    <mergeCell ref="A6:A7"/>
    <mergeCell ref="B6:B7"/>
    <mergeCell ref="C6:C7"/>
    <mergeCell ref="D6:D7"/>
    <mergeCell ref="E6:E7"/>
  </mergeCells>
  <conditionalFormatting sqref="G9:H116">
    <cfRule type="containsErrors" dxfId="0" priority="1" stopIfTrue="1">
      <formula>ISERROR(G9)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H30" sqref="H29:H30"/>
    </sheetView>
  </sheetViews>
  <sheetFormatPr defaultRowHeight="15" x14ac:dyDescent="0.25"/>
  <cols>
    <col min="1" max="1" width="34.7109375" customWidth="1"/>
    <col min="2" max="2" width="24.7109375" customWidth="1"/>
  </cols>
  <sheetData>
    <row r="4" spans="1:2" ht="21" x14ac:dyDescent="0.25">
      <c r="A4" s="18" t="s">
        <v>819</v>
      </c>
      <c r="B4" s="19" t="s">
        <v>820</v>
      </c>
    </row>
    <row r="5" spans="1:2" x14ac:dyDescent="0.25">
      <c r="A5" s="20"/>
      <c r="B5" s="21"/>
    </row>
    <row r="6" spans="1:2" s="17" customFormat="1" x14ac:dyDescent="0.25">
      <c r="A6" s="27" t="s">
        <v>833</v>
      </c>
      <c r="B6" s="26">
        <v>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C16" sqref="C16"/>
    </sheetView>
  </sheetViews>
  <sheetFormatPr defaultRowHeight="15" x14ac:dyDescent="0.25"/>
  <cols>
    <col min="1" max="1" width="13" customWidth="1"/>
    <col min="2" max="2" width="20.140625" customWidth="1"/>
    <col min="3" max="3" width="24.42578125" customWidth="1"/>
  </cols>
  <sheetData>
    <row r="1" spans="1:3" ht="15.75" x14ac:dyDescent="0.25">
      <c r="A1" s="15"/>
      <c r="B1" s="15"/>
      <c r="C1" s="15"/>
    </row>
    <row r="2" spans="1:3" ht="15.75" x14ac:dyDescent="0.25">
      <c r="A2" s="74" t="s">
        <v>814</v>
      </c>
      <c r="B2" s="75"/>
      <c r="C2" s="75"/>
    </row>
    <row r="3" spans="1:3" ht="15.75" x14ac:dyDescent="0.25">
      <c r="A3" s="74" t="s">
        <v>876</v>
      </c>
      <c r="B3" s="75"/>
      <c r="C3" s="75"/>
    </row>
    <row r="4" spans="1:3" ht="15.75" x14ac:dyDescent="0.25">
      <c r="A4" s="74" t="s">
        <v>815</v>
      </c>
      <c r="B4" s="75"/>
      <c r="C4" s="75"/>
    </row>
    <row r="5" spans="1:3" ht="18.75" x14ac:dyDescent="0.25">
      <c r="A5" s="16"/>
    </row>
    <row r="6" spans="1:3" ht="31.5" x14ac:dyDescent="0.25">
      <c r="A6" s="67" t="s">
        <v>816</v>
      </c>
      <c r="B6" s="68" t="s">
        <v>817</v>
      </c>
      <c r="C6" s="68" t="s">
        <v>818</v>
      </c>
    </row>
    <row r="7" spans="1:3" ht="15.75" x14ac:dyDescent="0.25">
      <c r="A7" s="68">
        <v>7</v>
      </c>
      <c r="B7" s="68">
        <v>1</v>
      </c>
      <c r="C7" s="69">
        <v>20.5</v>
      </c>
    </row>
    <row r="8" spans="1:3" ht="15.75" x14ac:dyDescent="0.25">
      <c r="A8" s="68">
        <v>14</v>
      </c>
      <c r="B8" s="68">
        <v>3</v>
      </c>
      <c r="C8" s="69">
        <v>15.5</v>
      </c>
    </row>
    <row r="9" spans="1:3" ht="15.75" x14ac:dyDescent="0.25">
      <c r="A9" s="68">
        <v>15</v>
      </c>
      <c r="B9" s="68">
        <v>3</v>
      </c>
      <c r="C9" s="69">
        <v>15.5</v>
      </c>
    </row>
    <row r="10" spans="1:3" ht="15.75" x14ac:dyDescent="0.25">
      <c r="A10" s="68">
        <v>16</v>
      </c>
      <c r="B10" s="68">
        <v>2</v>
      </c>
      <c r="C10" s="69">
        <v>32.15</v>
      </c>
    </row>
    <row r="11" spans="1:3" ht="15.75" x14ac:dyDescent="0.25">
      <c r="A11" s="68">
        <v>17</v>
      </c>
      <c r="B11" s="68">
        <v>1</v>
      </c>
      <c r="C11" s="69">
        <v>22.5</v>
      </c>
    </row>
    <row r="12" spans="1:3" ht="15.75" x14ac:dyDescent="0.25">
      <c r="A12" s="68">
        <v>18</v>
      </c>
      <c r="B12" s="68">
        <v>2</v>
      </c>
      <c r="C12" s="69">
        <v>19.3</v>
      </c>
    </row>
    <row r="13" spans="1:3" ht="15.75" x14ac:dyDescent="0.25">
      <c r="A13" s="68">
        <v>20</v>
      </c>
      <c r="B13" s="68">
        <v>2</v>
      </c>
      <c r="C13" s="69">
        <v>32.15</v>
      </c>
    </row>
    <row r="14" spans="1:3" ht="15.75" x14ac:dyDescent="0.25">
      <c r="A14" s="68">
        <v>21</v>
      </c>
      <c r="B14" s="68">
        <v>1</v>
      </c>
      <c r="C14" s="69">
        <v>25.15</v>
      </c>
    </row>
    <row r="15" spans="1:3" ht="15.75" x14ac:dyDescent="0.25">
      <c r="A15" s="68">
        <v>22</v>
      </c>
      <c r="B15" s="68">
        <v>2</v>
      </c>
      <c r="C15" s="69">
        <v>20.5</v>
      </c>
    </row>
    <row r="16" spans="1:3" ht="15.75" x14ac:dyDescent="0.25">
      <c r="A16" s="68">
        <v>23</v>
      </c>
      <c r="B16" s="68">
        <v>2</v>
      </c>
      <c r="C16" s="69">
        <v>20.5</v>
      </c>
    </row>
    <row r="17" spans="1:3" ht="15.75" x14ac:dyDescent="0.25">
      <c r="A17" s="68">
        <v>24</v>
      </c>
      <c r="B17" s="68">
        <v>2</v>
      </c>
      <c r="C17" s="69">
        <v>17</v>
      </c>
    </row>
    <row r="18" spans="1:3" ht="15.75" x14ac:dyDescent="0.25">
      <c r="A18" s="68">
        <v>25</v>
      </c>
      <c r="B18" s="68">
        <v>2</v>
      </c>
      <c r="C18" s="69">
        <v>17</v>
      </c>
    </row>
    <row r="19" spans="1:3" ht="15.75" x14ac:dyDescent="0.25">
      <c r="A19" s="68">
        <v>26</v>
      </c>
      <c r="B19" s="68">
        <v>2</v>
      </c>
      <c r="C19" s="69">
        <v>15.5</v>
      </c>
    </row>
    <row r="20" spans="1:3" ht="15.75" x14ac:dyDescent="0.25">
      <c r="A20" s="68">
        <v>27</v>
      </c>
      <c r="B20" s="68">
        <v>2</v>
      </c>
      <c r="C20" s="69">
        <v>17</v>
      </c>
    </row>
    <row r="21" spans="1:3" ht="15.75" x14ac:dyDescent="0.25">
      <c r="A21" s="68">
        <v>28</v>
      </c>
      <c r="B21" s="68">
        <v>3</v>
      </c>
      <c r="C21" s="69">
        <v>17</v>
      </c>
    </row>
    <row r="22" spans="1:3" ht="15.75" x14ac:dyDescent="0.25">
      <c r="A22" s="68">
        <v>29</v>
      </c>
      <c r="B22" s="68">
        <v>2</v>
      </c>
      <c r="C22" s="69">
        <v>15.5</v>
      </c>
    </row>
    <row r="23" spans="1:3" ht="15.75" x14ac:dyDescent="0.25">
      <c r="A23" s="68">
        <v>30</v>
      </c>
      <c r="B23" s="68">
        <v>2</v>
      </c>
      <c r="C23" s="69">
        <v>17</v>
      </c>
    </row>
    <row r="24" spans="1:3" ht="15.75" x14ac:dyDescent="0.25">
      <c r="A24" s="68">
        <v>31</v>
      </c>
      <c r="B24" s="68">
        <v>2</v>
      </c>
      <c r="C24" s="69">
        <v>18</v>
      </c>
    </row>
    <row r="25" spans="1:3" ht="15.75" x14ac:dyDescent="0.25">
      <c r="A25" s="68">
        <v>32</v>
      </c>
      <c r="B25" s="68">
        <v>3</v>
      </c>
      <c r="C25" s="69">
        <v>17</v>
      </c>
    </row>
    <row r="27" spans="1:3" ht="15.75" customHeight="1" x14ac:dyDescent="0.25"/>
    <row r="28" spans="1:3" ht="15.75" customHeight="1" x14ac:dyDescent="0.25"/>
  </sheetData>
  <mergeCells count="3">
    <mergeCell ref="A2:C2"/>
    <mergeCell ref="A3:C3"/>
    <mergeCell ref="A4:C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6"/>
  <sheetViews>
    <sheetView workbookViewId="0">
      <selection activeCell="B11" sqref="B11"/>
    </sheetView>
  </sheetViews>
  <sheetFormatPr defaultRowHeight="15" x14ac:dyDescent="0.25"/>
  <cols>
    <col min="1" max="1" width="62.28515625" customWidth="1"/>
    <col min="2" max="2" width="20.7109375" customWidth="1"/>
  </cols>
  <sheetData>
    <row r="4" spans="1:2" ht="21" x14ac:dyDescent="0.25">
      <c r="A4" s="23" t="s">
        <v>819</v>
      </c>
      <c r="B4" s="24" t="s">
        <v>820</v>
      </c>
    </row>
    <row r="5" spans="1:2" x14ac:dyDescent="0.25">
      <c r="A5" s="25"/>
      <c r="B5" s="26"/>
    </row>
    <row r="6" spans="1:2" ht="15.75" x14ac:dyDescent="0.25">
      <c r="A6" s="27" t="s">
        <v>821</v>
      </c>
      <c r="B6" s="28">
        <v>6.5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C6"/>
  <sheetViews>
    <sheetView workbookViewId="0">
      <selection activeCell="E12" sqref="E12"/>
    </sheetView>
  </sheetViews>
  <sheetFormatPr defaultRowHeight="15" x14ac:dyDescent="0.25"/>
  <cols>
    <col min="1" max="1" width="44.5703125" customWidth="1"/>
    <col min="2" max="2" width="20.5703125" customWidth="1"/>
  </cols>
  <sheetData>
    <row r="4" spans="1:3" ht="21" x14ac:dyDescent="0.25">
      <c r="A4" s="18" t="s">
        <v>819</v>
      </c>
      <c r="B4" s="19" t="s">
        <v>820</v>
      </c>
    </row>
    <row r="5" spans="1:3" x14ac:dyDescent="0.25">
      <c r="A5" s="20"/>
      <c r="B5" s="21"/>
    </row>
    <row r="6" spans="1:3" ht="25.5" x14ac:dyDescent="0.25">
      <c r="A6" s="22" t="s">
        <v>822</v>
      </c>
      <c r="B6" s="21">
        <v>6</v>
      </c>
      <c r="C6" s="29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3"/>
  <sheetViews>
    <sheetView topLeftCell="A13" workbookViewId="0">
      <selection activeCell="B7" sqref="B7:B11"/>
    </sheetView>
  </sheetViews>
  <sheetFormatPr defaultRowHeight="15" x14ac:dyDescent="0.25"/>
  <cols>
    <col min="1" max="1" width="7.140625" customWidth="1"/>
    <col min="2" max="2" width="40.28515625" customWidth="1"/>
    <col min="3" max="3" width="24.140625" customWidth="1"/>
    <col min="4" max="4" width="15.42578125" customWidth="1"/>
  </cols>
  <sheetData>
    <row r="1" spans="1:4" x14ac:dyDescent="0.25">
      <c r="A1" s="47"/>
      <c r="B1" s="48"/>
      <c r="C1" s="49"/>
      <c r="D1" s="48"/>
    </row>
    <row r="2" spans="1:4" ht="18" x14ac:dyDescent="0.25">
      <c r="A2" s="89" t="s">
        <v>839</v>
      </c>
      <c r="B2" s="89"/>
      <c r="C2" s="89"/>
      <c r="D2" s="89"/>
    </row>
    <row r="3" spans="1:4" ht="15.75" x14ac:dyDescent="0.25">
      <c r="A3" s="90" t="s">
        <v>870</v>
      </c>
      <c r="B3" s="90"/>
      <c r="C3" s="90"/>
      <c r="D3" s="90"/>
    </row>
    <row r="4" spans="1:4" ht="15.75" x14ac:dyDescent="0.25">
      <c r="A4" s="91" t="s">
        <v>840</v>
      </c>
      <c r="B4" s="91"/>
      <c r="C4" s="91"/>
      <c r="D4" s="91"/>
    </row>
    <row r="5" spans="1:4" ht="30" x14ac:dyDescent="0.25">
      <c r="A5" s="50" t="s">
        <v>841</v>
      </c>
      <c r="B5" s="51" t="s">
        <v>842</v>
      </c>
      <c r="C5" s="51" t="s">
        <v>4</v>
      </c>
      <c r="D5" s="51" t="s">
        <v>843</v>
      </c>
    </row>
    <row r="6" spans="1:4" x14ac:dyDescent="0.25">
      <c r="A6" s="52">
        <v>1</v>
      </c>
      <c r="B6" s="53">
        <v>2</v>
      </c>
      <c r="C6" s="53">
        <v>3</v>
      </c>
      <c r="D6" s="53">
        <v>4</v>
      </c>
    </row>
    <row r="7" spans="1:4" x14ac:dyDescent="0.25">
      <c r="A7" s="86">
        <v>1</v>
      </c>
      <c r="B7" s="80" t="s">
        <v>844</v>
      </c>
      <c r="C7" s="59" t="s">
        <v>845</v>
      </c>
      <c r="D7" s="54">
        <f>'[1]с топливом (2)'!C32</f>
        <v>18.90316</v>
      </c>
    </row>
    <row r="8" spans="1:4" x14ac:dyDescent="0.25">
      <c r="A8" s="87"/>
      <c r="B8" s="81"/>
      <c r="C8" s="59" t="str">
        <f>'[2]кальк. маз б-топ. 2020 август '!C56</f>
        <v>1 машино-час</v>
      </c>
      <c r="D8" s="54">
        <f>'[1]с топливом (2)'!C49+D7</f>
        <v>47.253160000000001</v>
      </c>
    </row>
    <row r="9" spans="1:4" ht="45" x14ac:dyDescent="0.25">
      <c r="A9" s="87"/>
      <c r="B9" s="81"/>
      <c r="C9" s="59" t="s">
        <v>846</v>
      </c>
      <c r="D9" s="54">
        <v>2.0699999999999998</v>
      </c>
    </row>
    <row r="10" spans="1:4" ht="30" x14ac:dyDescent="0.25">
      <c r="A10" s="87"/>
      <c r="B10" s="81"/>
      <c r="C10" s="59" t="s">
        <v>847</v>
      </c>
      <c r="D10" s="54">
        <v>38.9</v>
      </c>
    </row>
    <row r="11" spans="1:4" ht="30" x14ac:dyDescent="0.25">
      <c r="A11" s="87"/>
      <c r="B11" s="81"/>
      <c r="C11" s="59" t="str">
        <f>'[1]с топливом'!C50</f>
        <v>1 м/час уборки снега отвалом</v>
      </c>
      <c r="D11" s="54">
        <f>'[1]с топливом (2)'!C65+D7</f>
        <v>44.083159999999999</v>
      </c>
    </row>
    <row r="12" spans="1:4" x14ac:dyDescent="0.25">
      <c r="A12" s="86">
        <v>2</v>
      </c>
      <c r="B12" s="80" t="s">
        <v>848</v>
      </c>
      <c r="C12" s="59" t="s">
        <v>845</v>
      </c>
      <c r="D12" s="54">
        <f>'[1]с топливом (2)'!D32</f>
        <v>18.90316</v>
      </c>
    </row>
    <row r="13" spans="1:4" x14ac:dyDescent="0.25">
      <c r="A13" s="87"/>
      <c r="B13" s="81"/>
      <c r="C13" s="60" t="s">
        <v>849</v>
      </c>
      <c r="D13" s="54">
        <f>'[1]с топливом (2)'!D49+D12</f>
        <v>39.093159999999997</v>
      </c>
    </row>
    <row r="14" spans="1:4" ht="25.5" x14ac:dyDescent="0.25">
      <c r="A14" s="88"/>
      <c r="B14" s="85"/>
      <c r="C14" s="60" t="str">
        <f>'[1]с топливом'!D50</f>
        <v>1 м/час уборки снега отвалом</v>
      </c>
      <c r="D14" s="54">
        <f>'[1]с топливом (2)'!D65+D12</f>
        <v>45.573160000000001</v>
      </c>
    </row>
    <row r="15" spans="1:4" x14ac:dyDescent="0.25">
      <c r="A15" s="86">
        <v>3</v>
      </c>
      <c r="B15" s="80" t="s">
        <v>850</v>
      </c>
      <c r="C15" s="59" t="s">
        <v>845</v>
      </c>
      <c r="D15" s="54">
        <f>'[1]с топливом (2)'!E32</f>
        <v>20.030530000000002</v>
      </c>
    </row>
    <row r="16" spans="1:4" x14ac:dyDescent="0.25">
      <c r="A16" s="87"/>
      <c r="B16" s="81"/>
      <c r="C16" s="60" t="s">
        <v>849</v>
      </c>
      <c r="D16" s="54">
        <f>'[1]с топливом (2)'!E49+D15</f>
        <v>40.220529999999997</v>
      </c>
    </row>
    <row r="17" spans="1:4" x14ac:dyDescent="0.25">
      <c r="A17" s="87"/>
      <c r="B17" s="81"/>
      <c r="C17" s="60" t="str">
        <f>'[1]с топливом'!E50</f>
        <v>1 м/час экскавации</v>
      </c>
      <c r="D17" s="54">
        <f>'[1]с топливом (2)'!E65+D15</f>
        <v>35.440530000000003</v>
      </c>
    </row>
    <row r="18" spans="1:4" ht="25.5" x14ac:dyDescent="0.25">
      <c r="A18" s="88"/>
      <c r="B18" s="85"/>
      <c r="C18" s="60" t="str">
        <f>'[1]с топливом'!E66</f>
        <v>1 м/час погрузка,разгрузка</v>
      </c>
      <c r="D18" s="54">
        <f>'[1]с топливом (2)'!E81+D15</f>
        <v>36.930530000000005</v>
      </c>
    </row>
    <row r="19" spans="1:4" x14ac:dyDescent="0.25">
      <c r="A19" s="86">
        <v>4</v>
      </c>
      <c r="B19" s="80" t="s">
        <v>851</v>
      </c>
      <c r="C19" s="59" t="s">
        <v>845</v>
      </c>
      <c r="D19" s="54">
        <f>'[1]с топливом (2)'!F32</f>
        <v>20.18365</v>
      </c>
    </row>
    <row r="20" spans="1:4" x14ac:dyDescent="0.25">
      <c r="A20" s="87"/>
      <c r="B20" s="81"/>
      <c r="C20" s="60" t="s">
        <v>849</v>
      </c>
      <c r="D20" s="54">
        <f>'[1]с топливом (2)'!F49+D19</f>
        <v>52.313649999999996</v>
      </c>
    </row>
    <row r="21" spans="1:4" ht="25.5" x14ac:dyDescent="0.25">
      <c r="A21" s="87"/>
      <c r="B21" s="81"/>
      <c r="C21" s="60" t="str">
        <f>'[1]с топливом'!F50</f>
        <v>1 м/час планировки грунта</v>
      </c>
      <c r="D21" s="54">
        <f>'[1]с топливом (2)'!F65+D19</f>
        <v>50.713650000000001</v>
      </c>
    </row>
    <row r="22" spans="1:4" ht="25.5" x14ac:dyDescent="0.25">
      <c r="A22" s="88"/>
      <c r="B22" s="85"/>
      <c r="C22" s="60" t="str">
        <f>'[1]с топливом'!F66</f>
        <v>1 м/час погрузка,разгрузка</v>
      </c>
      <c r="D22" s="54">
        <f>'[1]с топливом (2)'!F81+D19</f>
        <v>48.143650000000001</v>
      </c>
    </row>
    <row r="23" spans="1:4" x14ac:dyDescent="0.25">
      <c r="A23" s="86">
        <v>5</v>
      </c>
      <c r="B23" s="80" t="s">
        <v>852</v>
      </c>
      <c r="C23" s="59" t="s">
        <v>845</v>
      </c>
      <c r="D23" s="54">
        <f>'[1]с топливом (2)'!G32</f>
        <v>17.796620000000001</v>
      </c>
    </row>
    <row r="24" spans="1:4" x14ac:dyDescent="0.25">
      <c r="A24" s="87"/>
      <c r="B24" s="81"/>
      <c r="C24" s="60" t="s">
        <v>853</v>
      </c>
      <c r="D24" s="54">
        <f>'[1]с топливом (2)'!G49+D23</f>
        <v>25.15662</v>
      </c>
    </row>
    <row r="25" spans="1:4" ht="25.5" x14ac:dyDescent="0.25">
      <c r="A25" s="87"/>
      <c r="B25" s="81"/>
      <c r="C25" s="60" t="str">
        <f>'[1]с топливом'!G50</f>
        <v>1 м/час подметание щеткой улиц</v>
      </c>
      <c r="D25" s="54">
        <f>'[1]с топливом (2)'!G65+D23</f>
        <v>28.416620000000002</v>
      </c>
    </row>
    <row r="26" spans="1:4" ht="25.5" x14ac:dyDescent="0.25">
      <c r="A26" s="88"/>
      <c r="B26" s="85"/>
      <c r="C26" s="60" t="str">
        <f>'[1]с топливом'!G66</f>
        <v>1 м/час уборка снега отвалом и щеткой</v>
      </c>
      <c r="D26" s="54">
        <f>'[1]с топливом (2)'!G81+D23</f>
        <v>33.096620000000001</v>
      </c>
    </row>
    <row r="27" spans="1:4" x14ac:dyDescent="0.25">
      <c r="A27" s="86">
        <v>6</v>
      </c>
      <c r="B27" s="80" t="s">
        <v>854</v>
      </c>
      <c r="C27" s="59" t="s">
        <v>845</v>
      </c>
      <c r="D27" s="54">
        <f>'[1]с топливом (2)'!H32</f>
        <v>18.90316</v>
      </c>
    </row>
    <row r="28" spans="1:4" x14ac:dyDescent="0.25">
      <c r="A28" s="87"/>
      <c r="B28" s="81"/>
      <c r="C28" s="60" t="s">
        <v>849</v>
      </c>
      <c r="D28" s="54">
        <f>'[1]с топливом (2)'!H49+D27</f>
        <v>52.29316</v>
      </c>
    </row>
    <row r="29" spans="1:4" ht="25.5" x14ac:dyDescent="0.25">
      <c r="A29" s="88"/>
      <c r="B29" s="85"/>
      <c r="C29" s="60" t="str">
        <f>'[1]с топливом'!H50</f>
        <v>1 м/час погрузка,разгрузка</v>
      </c>
      <c r="D29" s="54">
        <f>'[1]с топливом (2)'!H65+D27</f>
        <v>30.893160000000002</v>
      </c>
    </row>
    <row r="30" spans="1:4" x14ac:dyDescent="0.25">
      <c r="A30" s="86">
        <v>7</v>
      </c>
      <c r="B30" s="80" t="s">
        <v>855</v>
      </c>
      <c r="C30" s="59" t="s">
        <v>845</v>
      </c>
      <c r="D30" s="54">
        <f>'[1]с топливом (2)'!I32</f>
        <v>18.90316</v>
      </c>
    </row>
    <row r="31" spans="1:4" x14ac:dyDescent="0.25">
      <c r="A31" s="87"/>
      <c r="B31" s="81"/>
      <c r="C31" s="61" t="s">
        <v>853</v>
      </c>
      <c r="D31" s="54">
        <f>'[1]с топливом (2)'!I49+D30</f>
        <v>49.433160000000001</v>
      </c>
    </row>
    <row r="32" spans="1:4" ht="25.5" x14ac:dyDescent="0.25">
      <c r="A32" s="88"/>
      <c r="B32" s="85"/>
      <c r="C32" s="60" t="str">
        <f>'[1]с топливом'!I50</f>
        <v>1 м/час погрузка,разгрузка</v>
      </c>
      <c r="D32" s="54">
        <f>'[1]с топливом (2)'!I65+D30</f>
        <v>30.213159999999998</v>
      </c>
    </row>
    <row r="33" spans="1:4" x14ac:dyDescent="0.25">
      <c r="A33" s="86">
        <v>8</v>
      </c>
      <c r="B33" s="80" t="s">
        <v>856</v>
      </c>
      <c r="C33" s="59" t="s">
        <v>845</v>
      </c>
      <c r="D33" s="54">
        <f>'[1]с топливом (2)'!J32</f>
        <v>20.128889999999998</v>
      </c>
    </row>
    <row r="34" spans="1:4" x14ac:dyDescent="0.25">
      <c r="A34" s="88"/>
      <c r="B34" s="85"/>
      <c r="C34" s="60" t="s">
        <v>853</v>
      </c>
      <c r="D34" s="54">
        <f>'[1]с топливом (2)'!J49+D33</f>
        <v>60.598889999999997</v>
      </c>
    </row>
    <row r="35" spans="1:4" ht="15" customHeight="1" x14ac:dyDescent="0.25">
      <c r="A35" s="76">
        <v>9</v>
      </c>
      <c r="B35" s="80" t="s">
        <v>859</v>
      </c>
      <c r="C35" s="55" t="s">
        <v>845</v>
      </c>
      <c r="D35" s="56">
        <v>26.17</v>
      </c>
    </row>
    <row r="36" spans="1:4" x14ac:dyDescent="0.25">
      <c r="A36" s="77"/>
      <c r="B36" s="84"/>
      <c r="C36" s="55" t="s">
        <v>860</v>
      </c>
      <c r="D36" s="56">
        <v>1.53</v>
      </c>
    </row>
    <row r="37" spans="1:4" ht="30" x14ac:dyDescent="0.25">
      <c r="A37" s="82"/>
      <c r="B37" s="83"/>
      <c r="C37" s="55" t="s">
        <v>861</v>
      </c>
      <c r="D37" s="56">
        <v>44.89</v>
      </c>
    </row>
    <row r="38" spans="1:4" x14ac:dyDescent="0.25">
      <c r="A38" s="76">
        <v>10</v>
      </c>
      <c r="B38" s="80" t="s">
        <v>862</v>
      </c>
      <c r="C38" s="55" t="s">
        <v>845</v>
      </c>
      <c r="D38" s="56">
        <v>18.54</v>
      </c>
    </row>
    <row r="39" spans="1:4" x14ac:dyDescent="0.25">
      <c r="A39" s="77"/>
      <c r="B39" s="85"/>
      <c r="C39" s="57" t="s">
        <v>860</v>
      </c>
      <c r="D39" s="58">
        <v>0.93</v>
      </c>
    </row>
    <row r="40" spans="1:4" x14ac:dyDescent="0.25">
      <c r="A40" s="76">
        <v>11</v>
      </c>
      <c r="B40" s="80" t="s">
        <v>863</v>
      </c>
      <c r="C40" s="55" t="s">
        <v>845</v>
      </c>
      <c r="D40" s="58">
        <v>21.17</v>
      </c>
    </row>
    <row r="41" spans="1:4" x14ac:dyDescent="0.25">
      <c r="A41" s="82"/>
      <c r="B41" s="85"/>
      <c r="C41" s="57" t="s">
        <v>860</v>
      </c>
      <c r="D41" s="58">
        <v>0.78</v>
      </c>
    </row>
    <row r="42" spans="1:4" x14ac:dyDescent="0.25">
      <c r="A42" s="76">
        <v>12</v>
      </c>
      <c r="B42" s="80" t="s">
        <v>864</v>
      </c>
      <c r="C42" s="55" t="s">
        <v>845</v>
      </c>
      <c r="D42" s="56">
        <v>18.52</v>
      </c>
    </row>
    <row r="43" spans="1:4" x14ac:dyDescent="0.25">
      <c r="A43" s="82"/>
      <c r="B43" s="83"/>
      <c r="C43" s="57" t="s">
        <v>860</v>
      </c>
      <c r="D43" s="58">
        <v>0.92</v>
      </c>
    </row>
    <row r="44" spans="1:4" x14ac:dyDescent="0.25">
      <c r="A44" s="76">
        <v>13</v>
      </c>
      <c r="B44" s="80" t="s">
        <v>865</v>
      </c>
      <c r="C44" s="55" t="s">
        <v>845</v>
      </c>
      <c r="D44" s="56">
        <v>21.59</v>
      </c>
    </row>
    <row r="45" spans="1:4" x14ac:dyDescent="0.25">
      <c r="A45" s="82"/>
      <c r="B45" s="81"/>
      <c r="C45" s="57" t="s">
        <v>860</v>
      </c>
      <c r="D45" s="58">
        <v>0.99</v>
      </c>
    </row>
    <row r="46" spans="1:4" x14ac:dyDescent="0.25">
      <c r="A46" s="76">
        <v>14</v>
      </c>
      <c r="B46" s="80" t="s">
        <v>866</v>
      </c>
      <c r="C46" s="55" t="s">
        <v>845</v>
      </c>
      <c r="D46" s="56">
        <v>23.73</v>
      </c>
    </row>
    <row r="47" spans="1:4" x14ac:dyDescent="0.25">
      <c r="A47" s="77"/>
      <c r="B47" s="81"/>
      <c r="C47" s="55" t="s">
        <v>860</v>
      </c>
      <c r="D47" s="56">
        <v>1.48</v>
      </c>
    </row>
    <row r="48" spans="1:4" x14ac:dyDescent="0.25">
      <c r="A48" s="76">
        <v>15</v>
      </c>
      <c r="B48" s="78" t="s">
        <v>867</v>
      </c>
      <c r="C48" s="55" t="s">
        <v>845</v>
      </c>
      <c r="D48" s="56">
        <v>30.34</v>
      </c>
    </row>
    <row r="49" spans="1:4" x14ac:dyDescent="0.25">
      <c r="A49" s="77"/>
      <c r="B49" s="79"/>
      <c r="C49" s="57" t="s">
        <v>860</v>
      </c>
      <c r="D49" s="58">
        <v>1.66</v>
      </c>
    </row>
    <row r="50" spans="1:4" x14ac:dyDescent="0.25">
      <c r="A50" s="76">
        <v>16</v>
      </c>
      <c r="B50" s="80" t="s">
        <v>868</v>
      </c>
      <c r="C50" s="55" t="s">
        <v>845</v>
      </c>
      <c r="D50" s="56">
        <v>24.95</v>
      </c>
    </row>
    <row r="51" spans="1:4" x14ac:dyDescent="0.25">
      <c r="A51" s="77"/>
      <c r="B51" s="81"/>
      <c r="C51" s="55" t="s">
        <v>860</v>
      </c>
      <c r="D51" s="56">
        <v>0.73</v>
      </c>
    </row>
    <row r="52" spans="1:4" x14ac:dyDescent="0.25">
      <c r="A52" s="76">
        <v>17</v>
      </c>
      <c r="B52" s="80" t="s">
        <v>869</v>
      </c>
      <c r="C52" s="55" t="s">
        <v>845</v>
      </c>
      <c r="D52" s="56">
        <v>21.4</v>
      </c>
    </row>
    <row r="53" spans="1:4" x14ac:dyDescent="0.25">
      <c r="A53" s="82"/>
      <c r="B53" s="83"/>
      <c r="C53" s="55" t="s">
        <v>860</v>
      </c>
      <c r="D53" s="56">
        <v>0.75</v>
      </c>
    </row>
  </sheetData>
  <mergeCells count="37">
    <mergeCell ref="A2:D2"/>
    <mergeCell ref="A3:D3"/>
    <mergeCell ref="A27:A29"/>
    <mergeCell ref="B27:B29"/>
    <mergeCell ref="A4:D4"/>
    <mergeCell ref="A7:A11"/>
    <mergeCell ref="B7:B11"/>
    <mergeCell ref="A12:A14"/>
    <mergeCell ref="B12:B14"/>
    <mergeCell ref="A15:A18"/>
    <mergeCell ref="B15:B18"/>
    <mergeCell ref="A30:A32"/>
    <mergeCell ref="B30:B32"/>
    <mergeCell ref="A33:A34"/>
    <mergeCell ref="B33:B34"/>
    <mergeCell ref="A19:A22"/>
    <mergeCell ref="B19:B22"/>
    <mergeCell ref="A23:A26"/>
    <mergeCell ref="B23:B26"/>
    <mergeCell ref="A35:A37"/>
    <mergeCell ref="B35:B37"/>
    <mergeCell ref="A38:A39"/>
    <mergeCell ref="B38:B39"/>
    <mergeCell ref="A40:A41"/>
    <mergeCell ref="B40:B41"/>
    <mergeCell ref="A42:A43"/>
    <mergeCell ref="B42:B43"/>
    <mergeCell ref="A44:A45"/>
    <mergeCell ref="B44:B45"/>
    <mergeCell ref="A46:A47"/>
    <mergeCell ref="B46:B47"/>
    <mergeCell ref="A48:A49"/>
    <mergeCell ref="B48:B49"/>
    <mergeCell ref="A50:A51"/>
    <mergeCell ref="B50:B51"/>
    <mergeCell ref="A52:A53"/>
    <mergeCell ref="B52:B5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Тарифы ЖКУ юр.лица</vt:lpstr>
      <vt:lpstr>Тарифы ЖКУ население</vt:lpstr>
      <vt:lpstr>ремонтно-строительные тарифы</vt:lpstr>
      <vt:lpstr>электромонтажные тарифы</vt:lpstr>
      <vt:lpstr>ритиальные услуги</vt:lpstr>
      <vt:lpstr>Услуги гостиницы</vt:lpstr>
      <vt:lpstr>услуги бани</vt:lpstr>
      <vt:lpstr>Обращение с ЖКО(население)</vt:lpstr>
      <vt:lpstr>транспорт. услуги для населения</vt:lpstr>
      <vt:lpstr>прочие услуги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2024-01-18T08:39:02Z</dcterms:modified>
</cp:coreProperties>
</file>