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рейскуранты для Лены\"/>
    </mc:Choice>
  </mc:AlternateContent>
  <bookViews>
    <workbookView xWindow="495" yWindow="435" windowWidth="11370" windowHeight="8985"/>
  </bookViews>
  <sheets>
    <sheet name="не входящ" sheetId="3" r:id="rId1"/>
  </sheets>
  <calcPr calcId="162913"/>
</workbook>
</file>

<file path=xl/calcChain.xml><?xml version="1.0" encoding="utf-8"?>
<calcChain xmlns="http://schemas.openxmlformats.org/spreadsheetml/2006/main">
  <c r="E229" i="3" l="1"/>
  <c r="E228" i="3"/>
  <c r="E227" i="3"/>
  <c r="E226" i="3"/>
  <c r="E225" i="3" l="1"/>
  <c r="E224" i="3"/>
  <c r="E221" i="3"/>
  <c r="E222" i="3"/>
  <c r="E220" i="3"/>
  <c r="E219" i="3"/>
  <c r="E217" i="3"/>
  <c r="E216" i="3"/>
  <c r="E211" i="3"/>
  <c r="E212" i="3"/>
  <c r="E213" i="3"/>
  <c r="E214" i="3"/>
  <c r="E210" i="3"/>
  <c r="E207" i="3"/>
  <c r="E209" i="3"/>
  <c r="E208" i="3"/>
  <c r="E205" i="3"/>
  <c r="E204" i="3"/>
  <c r="E203" i="3"/>
  <c r="E202" i="3"/>
  <c r="E200" i="3"/>
  <c r="E199" i="3"/>
  <c r="E195" i="3"/>
  <c r="E196" i="3"/>
  <c r="E197" i="3"/>
  <c r="E194" i="3"/>
  <c r="E193" i="3"/>
  <c r="E189" i="3"/>
  <c r="E190" i="3"/>
  <c r="E191" i="3"/>
  <c r="E187" i="3"/>
  <c r="E188" i="3"/>
  <c r="E186" i="3"/>
  <c r="E185" i="3"/>
  <c r="E183" i="3"/>
  <c r="E182" i="3"/>
  <c r="E181" i="3"/>
  <c r="E180" i="3"/>
  <c r="E178" i="3"/>
  <c r="E177" i="3"/>
  <c r="E176" i="3"/>
  <c r="E175" i="3"/>
  <c r="E174" i="3"/>
  <c r="E173" i="3"/>
  <c r="E171" i="3"/>
  <c r="E170" i="3"/>
  <c r="E168" i="3"/>
  <c r="E167" i="3"/>
  <c r="E163" i="3"/>
  <c r="E164" i="3"/>
  <c r="E162" i="3"/>
  <c r="E160" i="3"/>
  <c r="E144" i="3"/>
  <c r="E143" i="3"/>
  <c r="E142" i="3"/>
  <c r="E141" i="3"/>
  <c r="E139" i="3"/>
  <c r="E138" i="3"/>
  <c r="E113" i="3" l="1"/>
  <c r="E115" i="3"/>
  <c r="E114" i="3"/>
  <c r="E111" i="3"/>
  <c r="E110" i="3"/>
  <c r="E108" i="3"/>
  <c r="E105" i="3"/>
  <c r="E104" i="3"/>
  <c r="E102" i="3"/>
  <c r="E101" i="3"/>
  <c r="E96" i="3"/>
  <c r="E97" i="3"/>
  <c r="E98" i="3"/>
  <c r="E99" i="3"/>
  <c r="E93" i="3"/>
  <c r="E95" i="3"/>
  <c r="E94" i="3"/>
  <c r="E91" i="3"/>
  <c r="E90" i="3"/>
  <c r="E88" i="3"/>
  <c r="E87" i="3"/>
  <c r="E86" i="3"/>
  <c r="E84" i="3"/>
  <c r="E79" i="3"/>
  <c r="E80" i="3"/>
  <c r="E81" i="3"/>
  <c r="E82" i="3"/>
  <c r="E78" i="3"/>
  <c r="E77" i="3"/>
  <c r="E71" i="3"/>
  <c r="E72" i="3"/>
  <c r="E74" i="3"/>
  <c r="E75" i="3"/>
  <c r="E70" i="3"/>
  <c r="E69" i="3"/>
  <c r="E66" i="3"/>
  <c r="E67" i="3"/>
  <c r="E65" i="3"/>
  <c r="E64" i="3"/>
  <c r="E63" i="3"/>
  <c r="E61" i="3"/>
  <c r="E60" i="3"/>
  <c r="E59" i="3"/>
  <c r="E58" i="3"/>
  <c r="E57" i="3"/>
  <c r="E49" i="3"/>
  <c r="E50" i="3"/>
  <c r="E51" i="3"/>
  <c r="E52" i="3"/>
  <c r="E53" i="3"/>
  <c r="E54" i="3"/>
  <c r="E55" i="3"/>
  <c r="E48" i="3"/>
  <c r="E46" i="3"/>
  <c r="E45" i="3"/>
  <c r="E44" i="3"/>
  <c r="E43" i="3"/>
  <c r="E41" i="3"/>
  <c r="E38" i="3"/>
  <c r="E39" i="3"/>
  <c r="E40" i="3"/>
  <c r="E37" i="3"/>
  <c r="E36" i="3"/>
  <c r="E32" i="3"/>
  <c r="E33" i="3"/>
  <c r="E34" i="3"/>
  <c r="E31" i="3"/>
  <c r="E30" i="3"/>
  <c r="E23" i="3"/>
  <c r="E24" i="3"/>
  <c r="E25" i="3"/>
  <c r="E26" i="3"/>
  <c r="E27" i="3"/>
  <c r="E28" i="3"/>
  <c r="E29" i="3"/>
  <c r="E19" i="3"/>
  <c r="E22" i="3"/>
  <c r="E21" i="3"/>
  <c r="E20" i="3"/>
  <c r="E17" i="3"/>
  <c r="E16" i="3"/>
  <c r="E15" i="3"/>
  <c r="D159" i="3" l="1"/>
  <c r="E159" i="3" s="1"/>
  <c r="D158" i="3"/>
  <c r="E158" i="3" s="1"/>
  <c r="D157" i="3"/>
  <c r="E157" i="3" s="1"/>
  <c r="D156" i="3"/>
  <c r="E156" i="3" s="1"/>
  <c r="D154" i="3"/>
  <c r="E154" i="3" s="1"/>
  <c r="D153" i="3"/>
  <c r="E153" i="3" s="1"/>
  <c r="D152" i="3"/>
  <c r="E152" i="3" s="1"/>
  <c r="D151" i="3"/>
  <c r="E151" i="3" s="1"/>
  <c r="D149" i="3"/>
  <c r="E149" i="3" s="1"/>
  <c r="D148" i="3"/>
  <c r="E148" i="3" s="1"/>
  <c r="D147" i="3"/>
  <c r="E147" i="3" s="1"/>
  <c r="D146" i="3"/>
  <c r="E146" i="3" s="1"/>
</calcChain>
</file>

<file path=xl/sharedStrings.xml><?xml version="1.0" encoding="utf-8"?>
<sst xmlns="http://schemas.openxmlformats.org/spreadsheetml/2006/main" count="441" uniqueCount="359">
  <si>
    <t xml:space="preserve">ПРЕЙСКУРАНТ </t>
  </si>
  <si>
    <t>Единица измерения</t>
  </si>
  <si>
    <t>1 заказ</t>
  </si>
  <si>
    <t>1 услуга</t>
  </si>
  <si>
    <t>1 блюдо</t>
  </si>
  <si>
    <t>1 шт.</t>
  </si>
  <si>
    <t>1 пог.м</t>
  </si>
  <si>
    <t>УТВЕРЖДАЮ:</t>
  </si>
  <si>
    <t xml:space="preserve"> Директор ГУ ТЦСОН</t>
  </si>
  <si>
    <t>Шарковщинского района»</t>
  </si>
  <si>
    <t>_________И.В. Приставко</t>
  </si>
  <si>
    <t>1 заказ весом до 7 кг</t>
  </si>
  <si>
    <t>Наименование услуг</t>
  </si>
  <si>
    <t>Тариф, руб.</t>
  </si>
  <si>
    <t>1.  </t>
  </si>
  <si>
    <t>Консервирование овощей:</t>
  </si>
  <si>
    <t>10 кг</t>
  </si>
  <si>
    <t>2.  </t>
  </si>
  <si>
    <t>3.  </t>
  </si>
  <si>
    <t xml:space="preserve">Квашение капусты                                                </t>
  </si>
  <si>
    <t>4.  </t>
  </si>
  <si>
    <t>Приготовление варенья</t>
  </si>
  <si>
    <t>5 кг</t>
  </si>
  <si>
    <t>5.  </t>
  </si>
  <si>
    <t>Посадка картофеля под лопату</t>
  </si>
  <si>
    <t>6.  </t>
  </si>
  <si>
    <t>Прополка с рыхлением и окучиванием овощных культур</t>
  </si>
  <si>
    <t>7.  </t>
  </si>
  <si>
    <t>8.  </t>
  </si>
  <si>
    <r>
      <t xml:space="preserve">Прополка с рыхлением картофеля </t>
    </r>
    <r>
      <rPr>
        <sz val="11"/>
        <color theme="1"/>
        <rFont val="Times New Roman"/>
        <family val="1"/>
        <charset val="204"/>
      </rPr>
      <t>- после междурядной обработкой</t>
    </r>
  </si>
  <si>
    <t>9.  </t>
  </si>
  <si>
    <t>Выборка картофеля из рядов после подпашки</t>
  </si>
  <si>
    <t>10.  </t>
  </si>
  <si>
    <t>11.  </t>
  </si>
  <si>
    <t>Устройство гряд</t>
  </si>
  <si>
    <t>12.  </t>
  </si>
  <si>
    <t>Посев семян овощных культур</t>
  </si>
  <si>
    <t>100 п.м.</t>
  </si>
  <si>
    <t>13.  </t>
  </si>
  <si>
    <t>Посадка рассады овощных культур</t>
  </si>
  <si>
    <t>100 шт</t>
  </si>
  <si>
    <t>14.  </t>
  </si>
  <si>
    <t>15.  </t>
  </si>
  <si>
    <t>Скашивание ботвы косой</t>
  </si>
  <si>
    <t>16.  </t>
  </si>
  <si>
    <t>Заготовка сена</t>
  </si>
  <si>
    <t>17.  </t>
  </si>
  <si>
    <t>Сплошное внесение в почву органических удобрений, предварительно разложенных в небольшие кучи</t>
  </si>
  <si>
    <t>18.  </t>
  </si>
  <si>
    <t>19.  </t>
  </si>
  <si>
    <t>20.  </t>
  </si>
  <si>
    <t>21.  </t>
  </si>
  <si>
    <t>Услуги по переборке картофеля с сортировкой</t>
  </si>
  <si>
    <t>22.  </t>
  </si>
  <si>
    <t>Уборка:</t>
  </si>
  <si>
    <t>23.  </t>
  </si>
  <si>
    <t>1кг</t>
  </si>
  <si>
    <t>24.  </t>
  </si>
  <si>
    <t>1 емкость весом до 7 кг</t>
  </si>
  <si>
    <t>25.  </t>
  </si>
  <si>
    <t>Побелка деревьев известью</t>
  </si>
  <si>
    <t>10 шт.</t>
  </si>
  <si>
    <t>26.  </t>
  </si>
  <si>
    <t>Подкормка деревьев, кустарников</t>
  </si>
  <si>
    <t>27.  </t>
  </si>
  <si>
    <t>Посадка цветов:</t>
  </si>
  <si>
    <t>28.  </t>
  </si>
  <si>
    <t>Выкапывание многолетников</t>
  </si>
  <si>
    <t>29.  </t>
  </si>
  <si>
    <t>Обрезка сучьев плодовых деревьев</t>
  </si>
  <si>
    <t>30.  </t>
  </si>
  <si>
    <t>Обработка овощных культур от вредителей</t>
  </si>
  <si>
    <t>1 час</t>
  </si>
  <si>
    <t>31.  </t>
  </si>
  <si>
    <t>Уход за комнатными растениями (в горшках)</t>
  </si>
  <si>
    <t>32.  </t>
  </si>
  <si>
    <t>Выбрасывание навоза из сарая с подноской на расст. 10м</t>
  </si>
  <si>
    <t>33.  </t>
  </si>
  <si>
    <r>
      <t>Косьба трав вручную на</t>
    </r>
    <r>
      <rPr>
        <sz val="12"/>
        <color theme="1"/>
        <rFont val="Times New Roman"/>
        <family val="1"/>
        <charset val="204"/>
      </rPr>
      <t>:</t>
    </r>
  </si>
  <si>
    <t>34.  </t>
  </si>
  <si>
    <t>Уход за домашними животными</t>
  </si>
  <si>
    <t>35.  </t>
  </si>
  <si>
    <t xml:space="preserve">Услуги по переноске торфяного брикета, угля и их складированию </t>
  </si>
  <si>
    <t>36.  </t>
  </si>
  <si>
    <t>Уход за местами захоронения</t>
  </si>
  <si>
    <t>1 участок захоронения</t>
  </si>
  <si>
    <t>37.  </t>
  </si>
  <si>
    <t>Разовая очистка  придомовой территории от снега после сильного снегопада</t>
  </si>
  <si>
    <t>38.  </t>
  </si>
  <si>
    <t>Услуги тренажерного зала</t>
  </si>
  <si>
    <t>39.  </t>
  </si>
  <si>
    <t>Погрузка (выгрузка) мебели</t>
  </si>
  <si>
    <t>40.  </t>
  </si>
  <si>
    <t>Устройство заборов с установкой столбов и сборкой элементов забора:</t>
  </si>
  <si>
    <t>41.  </t>
  </si>
  <si>
    <t>Устройство заборов с установкой столбов и обтяжкой металлической сеткой</t>
  </si>
  <si>
    <t>42.  </t>
  </si>
  <si>
    <t>Ремонт ворот и калиток с добавлением до 25% нового материала:</t>
  </si>
  <si>
    <t>43.  </t>
  </si>
  <si>
    <t>44.  </t>
  </si>
  <si>
    <t>Устройство каркаса теплицы с разметкой и распиливанием материалов, установкой стоек,  креплением обвязок, изготовлением  и навеской двери и форточки</t>
  </si>
  <si>
    <t>45.  </t>
  </si>
  <si>
    <t>46.  </t>
  </si>
  <si>
    <t>Снятие старой пленки с теплицы с отрывкой реек и выдергиванием гвоздей</t>
  </si>
  <si>
    <t>47.  </t>
  </si>
  <si>
    <t>Ремонт каркаса теплицы с заменой отдельных деталей</t>
  </si>
  <si>
    <t>48.  </t>
  </si>
  <si>
    <t>49.  </t>
  </si>
  <si>
    <t>Замена стекол парниковых рам:</t>
  </si>
  <si>
    <t>50.  </t>
  </si>
  <si>
    <t>51.  </t>
  </si>
  <si>
    <t>52.  </t>
  </si>
  <si>
    <t>53.  </t>
  </si>
  <si>
    <t>Транспортные услуги</t>
  </si>
  <si>
    <t>км/час</t>
  </si>
  <si>
    <t>54.  </t>
  </si>
  <si>
    <t>Вспашка почвы мини-трактором Беларус 132Н</t>
  </si>
  <si>
    <t>час</t>
  </si>
  <si>
    <t>55.  </t>
  </si>
  <si>
    <t>56.  </t>
  </si>
  <si>
    <t>Боронование почвы мини-трактором</t>
  </si>
  <si>
    <t>57.  </t>
  </si>
  <si>
    <t>Дискование почвы мини-трактором</t>
  </si>
  <si>
    <t>58.  </t>
  </si>
  <si>
    <t>Окучивание почвы мини-трактором</t>
  </si>
  <si>
    <t>59.  </t>
  </si>
  <si>
    <t>Посадка картофеля мини-трактором</t>
  </si>
  <si>
    <t>60.  </t>
  </si>
  <si>
    <t>Подпахивание картофеля мини-трактором</t>
  </si>
  <si>
    <t>61.  </t>
  </si>
  <si>
    <t>Выполнение работ рабочей лошадью</t>
  </si>
  <si>
    <t>62.  </t>
  </si>
  <si>
    <t>Вспашка почвы лошадью на глубину  до 20 см</t>
  </si>
  <si>
    <t>63.  </t>
  </si>
  <si>
    <t>Боронование почвы лошадью в один след</t>
  </si>
  <si>
    <t>64.  </t>
  </si>
  <si>
    <t>65.  </t>
  </si>
  <si>
    <t>Подпахивание картофеля конным плугом</t>
  </si>
  <si>
    <t>66.  </t>
  </si>
  <si>
    <t>67.  </t>
  </si>
  <si>
    <t>Прочистка дымохода:</t>
  </si>
  <si>
    <t>1 м дымохода</t>
  </si>
  <si>
    <t>68.  </t>
  </si>
  <si>
    <t>69.  </t>
  </si>
  <si>
    <t>70.  </t>
  </si>
  <si>
    <t>71.  </t>
  </si>
  <si>
    <t>72.  </t>
  </si>
  <si>
    <t>Окраска забора из штакетника масляными красками, кистью в один слой</t>
  </si>
  <si>
    <t>73.  </t>
  </si>
  <si>
    <t>Оклеивание стен обоями</t>
  </si>
  <si>
    <t>74.  </t>
  </si>
  <si>
    <t>Окраска печей, стояков известью</t>
  </si>
  <si>
    <t>75.  </t>
  </si>
  <si>
    <t>Ксерокопирование документов</t>
  </si>
  <si>
    <t>1 страница</t>
  </si>
  <si>
    <t>76.  </t>
  </si>
  <si>
    <t>при централизованном водоснабжении</t>
  </si>
  <si>
    <t>при отсутствии централизованного водоснабжения</t>
  </si>
  <si>
    <t>77.  </t>
  </si>
  <si>
    <t>1шт.</t>
  </si>
  <si>
    <t>78.  </t>
  </si>
  <si>
    <t>79.  </t>
  </si>
  <si>
    <t>Мытье отопительных батарей</t>
  </si>
  <si>
    <t>80.  </t>
  </si>
  <si>
    <t>Чистка и уборка туалета расположенного на улице</t>
  </si>
  <si>
    <t>81.  </t>
  </si>
  <si>
    <t>Вынос приспособлений для туалета</t>
  </si>
  <si>
    <t>82.  </t>
  </si>
  <si>
    <t>Чистка зеркал</t>
  </si>
  <si>
    <t>83.  </t>
  </si>
  <si>
    <t>Чистка кафельной плитки</t>
  </si>
  <si>
    <t>86.  </t>
  </si>
  <si>
    <t>Мытье решеток на окнах</t>
  </si>
  <si>
    <t>87.  </t>
  </si>
  <si>
    <t>Установка автономного пожарного извещателя</t>
  </si>
  <si>
    <t>№ п/п</t>
  </si>
  <si>
    <t>Норма времени, чел/мин</t>
  </si>
  <si>
    <t xml:space="preserve">                         до 5%, </t>
  </si>
  <si>
    <t xml:space="preserve">                         до 15%, </t>
  </si>
  <si>
    <t xml:space="preserve">                         до 25%</t>
  </si>
  <si>
    <t xml:space="preserve">      с промазкой швов</t>
  </si>
  <si>
    <t xml:space="preserve">      без промазки швов</t>
  </si>
  <si>
    <t>Вспашка почвы мини-трактором на глубину до 20 см</t>
  </si>
  <si>
    <r>
      <t xml:space="preserve">Смена обоев на стенах </t>
    </r>
    <r>
      <rPr>
        <sz val="12"/>
        <rFont val="Times New Roman"/>
        <family val="1"/>
        <charset val="204"/>
      </rPr>
      <t xml:space="preserve">при стирании старых обоев до: </t>
    </r>
  </si>
  <si>
    <r>
      <t>10 м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</si>
  <si>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100 м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</si>
  <si>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1 м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</si>
  <si>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1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пленки</t>
    </r>
  </si>
  <si>
    <r>
      <t>1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основания</t>
    </r>
  </si>
  <si>
    <r>
      <t>1 скл.м</t>
    </r>
    <r>
      <rPr>
        <vertAlign val="superscript"/>
        <sz val="12"/>
        <color theme="1"/>
        <rFont val="Times New Roman"/>
        <family val="1"/>
        <charset val="204"/>
      </rPr>
      <t>3</t>
    </r>
  </si>
  <si>
    <t>3 л</t>
  </si>
  <si>
    <t>1 л</t>
  </si>
  <si>
    <t xml:space="preserve"> 10 кг</t>
  </si>
  <si>
    <t>100 кг</t>
  </si>
  <si>
    <t>1 кг</t>
  </si>
  <si>
    <t>10 0кг</t>
  </si>
  <si>
    <r>
      <t>1 м</t>
    </r>
    <r>
      <rPr>
        <vertAlign val="superscript"/>
        <sz val="12"/>
        <rFont val="Times New Roman"/>
        <family val="1"/>
        <charset val="204"/>
      </rPr>
      <t>2</t>
    </r>
  </si>
  <si>
    <t>экономист</t>
  </si>
  <si>
    <t>А.Н.Диль</t>
  </si>
  <si>
    <r>
      <t>1м</t>
    </r>
    <r>
      <rPr>
        <vertAlign val="superscript"/>
        <sz val="12"/>
        <color theme="1"/>
        <rFont val="Times New Roman"/>
        <family val="1"/>
        <charset val="204"/>
      </rPr>
      <t>2</t>
    </r>
  </si>
  <si>
    <t>84.</t>
  </si>
  <si>
    <t>Переноска торфяного брикета, каменного угля и их складирование в месте хранения на расстояние до 20 м</t>
  </si>
  <si>
    <t>88.  </t>
  </si>
  <si>
    <t>89.</t>
  </si>
  <si>
    <t>90.</t>
  </si>
  <si>
    <t>91.</t>
  </si>
  <si>
    <t>1 плафон</t>
  </si>
  <si>
    <t xml:space="preserve">Мытье электроосветительных приборов со снятием и установкой плафонов: </t>
  </si>
  <si>
    <t xml:space="preserve">      потолочных</t>
  </si>
  <si>
    <t xml:space="preserve">      настенных и настольных </t>
  </si>
  <si>
    <t>92.</t>
  </si>
  <si>
    <t>Мытье противомоскитной сетки на окнах</t>
  </si>
  <si>
    <t xml:space="preserve">Приготовление соков из фруктов, ягод, овощей с помощь соковыжималки  </t>
  </si>
  <si>
    <t>3л</t>
  </si>
  <si>
    <t xml:space="preserve">Обрезка, подвязка к опоре овощных культур (растений): </t>
  </si>
  <si>
    <t>93.</t>
  </si>
  <si>
    <t xml:space="preserve">Пасынкование растений </t>
  </si>
  <si>
    <t>94.</t>
  </si>
  <si>
    <t>100 шт.</t>
  </si>
  <si>
    <t xml:space="preserve">Переборка лука перед посадкой и обрезка </t>
  </si>
  <si>
    <t xml:space="preserve">Прополка цветников </t>
  </si>
  <si>
    <t xml:space="preserve">Ручной посев зерновых культур </t>
  </si>
  <si>
    <t xml:space="preserve">Замена зеркал, стекол </t>
  </si>
  <si>
    <t>Замена замков:</t>
  </si>
  <si>
    <t xml:space="preserve">Пересадка деревьев: </t>
  </si>
  <si>
    <t xml:space="preserve">Переклейка столов (обеденных, для телевизоров, магнитофонов и др.) </t>
  </si>
  <si>
    <t>Полирование мебели вручную политурами путем многократного нанесения политуры</t>
  </si>
  <si>
    <t>Сортировка и уборка  вещей в шкафу (шкафная полка):</t>
  </si>
  <si>
    <t>1 полка</t>
  </si>
  <si>
    <t>95.</t>
  </si>
  <si>
    <t>96.</t>
  </si>
  <si>
    <t>97.</t>
  </si>
  <si>
    <t>98.</t>
  </si>
  <si>
    <t>99.</t>
  </si>
  <si>
    <t xml:space="preserve">     накладных</t>
  </si>
  <si>
    <t>1шт</t>
  </si>
  <si>
    <t>100.</t>
  </si>
  <si>
    <t>101.</t>
  </si>
  <si>
    <t>102.</t>
  </si>
  <si>
    <t>1 шт</t>
  </si>
  <si>
    <t>103.</t>
  </si>
  <si>
    <t xml:space="preserve">      пешком</t>
  </si>
  <si>
    <t xml:space="preserve">      велосипедом</t>
  </si>
  <si>
    <t>Полив огорода:</t>
  </si>
  <si>
    <t xml:space="preserve">     из шланга</t>
  </si>
  <si>
    <t xml:space="preserve">     из лейки:</t>
  </si>
  <si>
    <t xml:space="preserve">Переноска картофеля в корзинах, ведрах на расстояние: </t>
  </si>
  <si>
    <t xml:space="preserve">     до 15 м </t>
  </si>
  <si>
    <t xml:space="preserve">     до 30 м</t>
  </si>
  <si>
    <r>
      <t xml:space="preserve">Раскладка картофеля при рядовой посадке под  плуг, при схеме посадки 50 </t>
    </r>
    <r>
      <rPr>
        <sz val="14"/>
        <color theme="1"/>
        <rFont val="Times New Roman"/>
        <family val="1"/>
        <charset val="204"/>
      </rPr>
      <t>х</t>
    </r>
    <r>
      <rPr>
        <sz val="12"/>
        <color theme="1"/>
        <rFont val="Times New Roman"/>
        <family val="1"/>
        <charset val="204"/>
      </rPr>
      <t xml:space="preserve"> 30 см</t>
    </r>
  </si>
  <si>
    <t>Копание картофеля лопатой с отноской на расстоянии до 20 м</t>
  </si>
  <si>
    <t xml:space="preserve">     моркови,</t>
  </si>
  <si>
    <t xml:space="preserve">     свеклы,</t>
  </si>
  <si>
    <t xml:space="preserve">     томатов</t>
  </si>
  <si>
    <t xml:space="preserve">     капусты,</t>
  </si>
  <si>
    <t xml:space="preserve">     огурцов</t>
  </si>
  <si>
    <t xml:space="preserve">     лука,</t>
  </si>
  <si>
    <t xml:space="preserve">     чеснока,</t>
  </si>
  <si>
    <t xml:space="preserve">     редиса</t>
  </si>
  <si>
    <t xml:space="preserve">     вишни</t>
  </si>
  <si>
    <t xml:space="preserve">     крыжовника, облепихи</t>
  </si>
  <si>
    <t xml:space="preserve">     смородины</t>
  </si>
  <si>
    <t xml:space="preserve">     сливы</t>
  </si>
  <si>
    <t xml:space="preserve">     яблок, груш</t>
  </si>
  <si>
    <t xml:space="preserve">     до 50 </t>
  </si>
  <si>
    <t xml:space="preserve">     до 200 м</t>
  </si>
  <si>
    <r>
      <t xml:space="preserve">     свыше 200 м</t>
    </r>
    <r>
      <rPr>
        <b/>
        <u/>
        <sz val="12"/>
        <color theme="1"/>
        <rFont val="Times New Roman"/>
        <family val="1"/>
        <charset val="204"/>
      </rPr>
      <t xml:space="preserve"> </t>
    </r>
  </si>
  <si>
    <t xml:space="preserve">     летники</t>
  </si>
  <si>
    <t xml:space="preserve">     луковичные</t>
  </si>
  <si>
    <t xml:space="preserve">     ровных участках      </t>
  </si>
  <si>
    <t xml:space="preserve">     на склонах и в канавах</t>
  </si>
  <si>
    <t xml:space="preserve">     штакетных</t>
  </si>
  <si>
    <t xml:space="preserve">     глухих</t>
  </si>
  <si>
    <t xml:space="preserve">     ворота</t>
  </si>
  <si>
    <t xml:space="preserve">     калитки отдельно стоящие</t>
  </si>
  <si>
    <t xml:space="preserve">     механизированной пилой</t>
  </si>
  <si>
    <t xml:space="preserve">     ручной пилой</t>
  </si>
  <si>
    <t xml:space="preserve">     топором</t>
  </si>
  <si>
    <t xml:space="preserve">     с применением клиньев</t>
  </si>
  <si>
    <t xml:space="preserve">     до 10 м</t>
  </si>
  <si>
    <t xml:space="preserve">     до 20 м</t>
  </si>
  <si>
    <t xml:space="preserve">     0,7 м</t>
  </si>
  <si>
    <t xml:space="preserve">     0,5 м</t>
  </si>
  <si>
    <t xml:space="preserve">     0,6 м</t>
  </si>
  <si>
    <t>Услуги по косьбе травы мотокосой «триммер»:</t>
  </si>
  <si>
    <t xml:space="preserve">     на ровных участках</t>
  </si>
  <si>
    <t xml:space="preserve">     на склонах и канавах</t>
  </si>
  <si>
    <t xml:space="preserve">     горизонтальный</t>
  </si>
  <si>
    <t xml:space="preserve">     вертикальный</t>
  </si>
  <si>
    <t xml:space="preserve">     стены</t>
  </si>
  <si>
    <t xml:space="preserve">     полы</t>
  </si>
  <si>
    <t xml:space="preserve">     потолки, двери</t>
  </si>
  <si>
    <t xml:space="preserve">     окна</t>
  </si>
  <si>
    <t xml:space="preserve">     стены </t>
  </si>
  <si>
    <t xml:space="preserve">     полы </t>
  </si>
  <si>
    <t>Простая масляная окраска ранее окрашенных поверхностей кистью с расчисткой старой краски до 10 %:</t>
  </si>
  <si>
    <t>Простая масляная окраска ранее окрашенных поверхностей кистью с расчисткой старой краски до 35 %:</t>
  </si>
  <si>
    <t xml:space="preserve">     без кипячения            </t>
  </si>
  <si>
    <t xml:space="preserve">     с кипячением</t>
  </si>
  <si>
    <t>Мытье с помощью моющих средств:</t>
  </si>
  <si>
    <t xml:space="preserve">     дверь</t>
  </si>
  <si>
    <t xml:space="preserve">     подоконник</t>
  </si>
  <si>
    <t xml:space="preserve">     шкаф секционный полированный</t>
  </si>
  <si>
    <r>
      <t xml:space="preserve">    </t>
    </r>
    <r>
      <rPr>
        <sz val="12"/>
        <color theme="1"/>
        <rFont val="Times New Roman"/>
        <family val="1"/>
        <charset val="204"/>
      </rPr>
      <t xml:space="preserve"> стол </t>
    </r>
    <r>
      <rPr>
        <i/>
        <sz val="12"/>
        <color theme="1"/>
        <rFont val="Times New Roman"/>
        <family val="1"/>
        <charset val="204"/>
      </rPr>
      <t xml:space="preserve">       письменный</t>
    </r>
  </si>
  <si>
    <t xml:space="preserve">                     телефонный</t>
  </si>
  <si>
    <t xml:space="preserve">                    журнальный</t>
  </si>
  <si>
    <t xml:space="preserve"> </t>
  </si>
  <si>
    <t xml:space="preserve">     книжная полка</t>
  </si>
  <si>
    <t xml:space="preserve">     стул</t>
  </si>
  <si>
    <t xml:space="preserve">     стена</t>
  </si>
  <si>
    <t xml:space="preserve">     потолок</t>
  </si>
  <si>
    <t xml:space="preserve">Разогрев пищи: </t>
  </si>
  <si>
    <t xml:space="preserve">    на газовой или электрической плите</t>
  </si>
  <si>
    <t xml:space="preserve">    в  СВЧ печи</t>
  </si>
  <si>
    <t xml:space="preserve">     весенне-летний период</t>
  </si>
  <si>
    <t xml:space="preserve">     осенне-зимний период</t>
  </si>
  <si>
    <t>Оказание помощи в топке бани с подноской топлива:</t>
  </si>
  <si>
    <t xml:space="preserve">Сдача стеклопосуды с доставкой на расстояние до 500 м: </t>
  </si>
  <si>
    <t xml:space="preserve">     томаты</t>
  </si>
  <si>
    <t xml:space="preserve">     огурцы</t>
  </si>
  <si>
    <t xml:space="preserve">     перцы</t>
  </si>
  <si>
    <t xml:space="preserve">     врезных</t>
  </si>
  <si>
    <t xml:space="preserve">     без обрезки корневой системы</t>
  </si>
  <si>
    <t xml:space="preserve">     с обрезкой  корневой системы</t>
  </si>
  <si>
    <t xml:space="preserve">     без просушивания</t>
  </si>
  <si>
    <t xml:space="preserve">     с развешиванием для просушивания на воздухе </t>
  </si>
  <si>
    <t>Услуги по регулярной стирке, сушке, глажению постельного белья, одежды на дому у заказчика:</t>
  </si>
  <si>
    <t xml:space="preserve">Простая масляная окраска ранее окрашенных поверхностей кистью с расчисткой старой краски более           35 %: </t>
  </si>
  <si>
    <t>Нарезка борозд конным плугом под посадку с междурядьями:</t>
  </si>
  <si>
    <t>Укладка дров в табель с подноской:</t>
  </si>
  <si>
    <t xml:space="preserve">     свыше 20 м</t>
  </si>
  <si>
    <t>Колка дров топором:</t>
  </si>
  <si>
    <t>Распиловка дровяного долготья на заданную длину:</t>
  </si>
  <si>
    <t xml:space="preserve">     с промазкой швов</t>
  </si>
  <si>
    <t xml:space="preserve">     без промазки швов</t>
  </si>
  <si>
    <t>Остекление новых парниковых:</t>
  </si>
  <si>
    <r>
      <t>Покрытие теплицы пленкой с креплением и рейками, заделкой торцовых сторон и обтягиванием 1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пленки двери и форточки</t>
    </r>
  </si>
  <si>
    <t>Ремонт забора с добавлением нового материала:</t>
  </si>
  <si>
    <t>Вынос сорняков после уборки овощных культур:</t>
  </si>
  <si>
    <t>Сбор урожая с плодовых деревьев и кустарников:</t>
  </si>
  <si>
    <r>
      <rPr>
        <b/>
        <sz val="12"/>
        <color theme="1"/>
        <rFont val="Times New Roman"/>
        <family val="1"/>
        <charset val="204"/>
      </rPr>
      <t>Вскапывание почвы вручную на глубину:</t>
    </r>
    <r>
      <rPr>
        <sz val="12"/>
        <color theme="1"/>
        <rFont val="Times New Roman"/>
        <family val="1"/>
        <charset val="204"/>
      </rPr>
      <t xml:space="preserve">     до 15 см</t>
    </r>
  </si>
  <si>
    <t xml:space="preserve">                    15-20 см</t>
  </si>
  <si>
    <t>Прополка с рыхлением и окучиванием картофеля без междурядной обработки</t>
  </si>
  <si>
    <t xml:space="preserve">     перец</t>
  </si>
  <si>
    <t xml:space="preserve">     ягоды</t>
  </si>
  <si>
    <t xml:space="preserve">     яблоки</t>
  </si>
  <si>
    <t>Консервирование ягод и фруктов (компоты):</t>
  </si>
  <si>
    <r>
      <t xml:space="preserve">цен (тарифов) на социальные услуги, </t>
    </r>
    <r>
      <rPr>
        <b/>
        <sz val="13"/>
        <color theme="1"/>
        <rFont val="Times New Roman"/>
        <family val="1"/>
        <charset val="204"/>
      </rPr>
      <t>не входящих</t>
    </r>
    <r>
      <rPr>
        <sz val="12"/>
        <color theme="1"/>
        <rFont val="Times New Roman"/>
        <family val="1"/>
        <charset val="204"/>
      </rPr>
      <t xml:space="preserve"> в Перечень бесплатных и общедоступных социальных услуг, предоставляемых государственным учреждением «Территориальный центр социального обслуживания населения Шарковщинского района»</t>
    </r>
  </si>
  <si>
    <t xml:space="preserve"> « 03 »  февраля  2025 года</t>
  </si>
  <si>
    <t>Демонтаж разборной мебели</t>
  </si>
  <si>
    <t>Подготовка жилых помещений для проведения ремонта</t>
  </si>
  <si>
    <t>Удаление поросли секатором</t>
  </si>
  <si>
    <t xml:space="preserve">Монтаж разборной мебели                                       </t>
  </si>
  <si>
    <t>104.</t>
  </si>
  <si>
    <t>105.</t>
  </si>
  <si>
    <t>106.</t>
  </si>
  <si>
    <t>107.</t>
  </si>
  <si>
    <t>10 единиц мебели</t>
  </si>
  <si>
    <t>10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</si>
</sst>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9" fontId="8" fillId="0" borderId="9" xfId="0" applyNumberFormat="1" applyFont="1" applyFill="1" applyBorder="1" applyAlignment="1">
      <alignment horizontal="center" vertical="center" wrapText="1"/>
    </xf>
    <xf numFmtId="9" fontId="8" fillId="0" borderId="5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1"/>
  <sheetViews>
    <sheetView tabSelected="1" topLeftCell="A212" zoomScaleNormal="100" workbookViewId="0">
      <selection activeCell="D228" sqref="D228"/>
    </sheetView>
  </sheetViews>
  <sheetFormatPr defaultRowHeight="15" x14ac:dyDescent="0.25"/>
  <cols>
    <col min="1" max="1" width="5.140625" style="3" customWidth="1"/>
    <col min="2" max="2" width="39.7109375" style="3" customWidth="1"/>
    <col min="3" max="3" width="14.5703125" style="3" customWidth="1"/>
    <col min="4" max="4" width="22.42578125" style="3" customWidth="1"/>
    <col min="5" max="5" width="15" style="3" customWidth="1"/>
    <col min="6" max="6" width="9.140625" style="3"/>
    <col min="7" max="7" width="63.7109375" style="3" customWidth="1"/>
    <col min="8" max="16384" width="9.140625" style="3"/>
  </cols>
  <sheetData>
    <row r="1" spans="1:10" ht="15.75" x14ac:dyDescent="0.25">
      <c r="D1" s="4" t="s">
        <v>7</v>
      </c>
      <c r="E1" s="1"/>
    </row>
    <row r="2" spans="1:10" ht="9" customHeight="1" x14ac:dyDescent="0.25">
      <c r="E2" s="1"/>
    </row>
    <row r="3" spans="1:10" ht="18.75" x14ac:dyDescent="0.25">
      <c r="D3" s="2"/>
      <c r="E3" s="5" t="s">
        <v>8</v>
      </c>
    </row>
    <row r="4" spans="1:10" ht="18.75" x14ac:dyDescent="0.25">
      <c r="E4" s="5" t="s">
        <v>9</v>
      </c>
    </row>
    <row r="5" spans="1:10" ht="18.75" x14ac:dyDescent="0.25">
      <c r="E5" s="5" t="s">
        <v>10</v>
      </c>
    </row>
    <row r="6" spans="1:10" ht="18.75" x14ac:dyDescent="0.25">
      <c r="E6" s="6" t="s">
        <v>348</v>
      </c>
    </row>
    <row r="7" spans="1:10" ht="7.5" customHeight="1" x14ac:dyDescent="0.25"/>
    <row r="8" spans="1:10" ht="18.75" x14ac:dyDescent="0.25">
      <c r="A8" s="100" t="s">
        <v>0</v>
      </c>
      <c r="B8" s="100"/>
      <c r="C8" s="100"/>
      <c r="D8" s="100"/>
      <c r="E8" s="100"/>
      <c r="F8" s="17"/>
      <c r="G8" s="17"/>
      <c r="H8" s="17"/>
      <c r="I8" s="17"/>
      <c r="J8" s="17"/>
    </row>
    <row r="9" spans="1:10" ht="12.75" customHeight="1" x14ac:dyDescent="0.25">
      <c r="A9" s="86" t="s">
        <v>347</v>
      </c>
      <c r="B9" s="86"/>
      <c r="C9" s="86"/>
      <c r="D9" s="86"/>
      <c r="E9" s="86"/>
      <c r="F9" s="18"/>
      <c r="G9" s="18"/>
      <c r="H9" s="18"/>
      <c r="I9" s="18"/>
      <c r="J9" s="18"/>
    </row>
    <row r="10" spans="1:10" ht="15.75" x14ac:dyDescent="0.25">
      <c r="A10" s="86"/>
      <c r="B10" s="86"/>
      <c r="C10" s="86"/>
      <c r="D10" s="86"/>
      <c r="E10" s="86"/>
      <c r="F10" s="18"/>
      <c r="G10" s="18"/>
      <c r="H10" s="18"/>
      <c r="I10" s="18"/>
      <c r="J10" s="18"/>
    </row>
    <row r="11" spans="1:10" ht="15.75" x14ac:dyDescent="0.25">
      <c r="A11" s="86"/>
      <c r="B11" s="86"/>
      <c r="C11" s="86"/>
      <c r="D11" s="86"/>
      <c r="E11" s="86"/>
      <c r="F11" s="18"/>
      <c r="G11" s="18"/>
      <c r="H11" s="18"/>
      <c r="I11" s="18"/>
      <c r="J11" s="18"/>
    </row>
    <row r="12" spans="1:10" ht="16.5" thickBot="1" x14ac:dyDescent="0.3">
      <c r="A12" s="87"/>
      <c r="B12" s="87"/>
      <c r="C12" s="87"/>
      <c r="D12" s="87"/>
      <c r="E12" s="87"/>
      <c r="F12" s="18"/>
      <c r="G12" s="18"/>
      <c r="H12" s="18"/>
      <c r="I12" s="18"/>
      <c r="J12" s="18"/>
    </row>
    <row r="13" spans="1:10" ht="32.25" thickBot="1" x14ac:dyDescent="0.3">
      <c r="A13" s="65" t="s">
        <v>175</v>
      </c>
      <c r="B13" s="66" t="s">
        <v>12</v>
      </c>
      <c r="C13" s="66" t="s">
        <v>1</v>
      </c>
      <c r="D13" s="66" t="s">
        <v>176</v>
      </c>
      <c r="E13" s="66" t="s">
        <v>13</v>
      </c>
    </row>
    <row r="14" spans="1:10" ht="15.75" x14ac:dyDescent="0.25">
      <c r="A14" s="91" t="s">
        <v>14</v>
      </c>
      <c r="B14" s="63" t="s">
        <v>15</v>
      </c>
      <c r="C14" s="21" t="s">
        <v>16</v>
      </c>
      <c r="D14" s="21"/>
      <c r="E14" s="21"/>
    </row>
    <row r="15" spans="1:10" ht="15.75" x14ac:dyDescent="0.25">
      <c r="A15" s="92"/>
      <c r="B15" s="7" t="s">
        <v>318</v>
      </c>
      <c r="C15" s="21" t="s">
        <v>190</v>
      </c>
      <c r="D15" s="21">
        <v>126</v>
      </c>
      <c r="E15" s="22">
        <f>D15/60*13.5</f>
        <v>28.35</v>
      </c>
    </row>
    <row r="16" spans="1:10" ht="15.75" x14ac:dyDescent="0.25">
      <c r="A16" s="92"/>
      <c r="B16" s="7" t="s">
        <v>319</v>
      </c>
      <c r="C16" s="21" t="s">
        <v>190</v>
      </c>
      <c r="D16" s="21">
        <v>126</v>
      </c>
      <c r="E16" s="22">
        <f>D16/60*13.5</f>
        <v>28.35</v>
      </c>
    </row>
    <row r="17" spans="1:5" ht="16.5" thickBot="1" x14ac:dyDescent="0.3">
      <c r="A17" s="93"/>
      <c r="B17" s="23" t="s">
        <v>343</v>
      </c>
      <c r="C17" s="9" t="s">
        <v>191</v>
      </c>
      <c r="D17" s="9">
        <v>138</v>
      </c>
      <c r="E17" s="22">
        <f>D17/60*13.5</f>
        <v>31.049999999999997</v>
      </c>
    </row>
    <row r="18" spans="1:5" ht="31.5" x14ac:dyDescent="0.25">
      <c r="A18" s="91" t="s">
        <v>17</v>
      </c>
      <c r="B18" s="64" t="s">
        <v>346</v>
      </c>
      <c r="C18" s="94" t="s">
        <v>22</v>
      </c>
      <c r="D18" s="26"/>
      <c r="E18" s="26"/>
    </row>
    <row r="19" spans="1:5" ht="15.75" x14ac:dyDescent="0.25">
      <c r="A19" s="92"/>
      <c r="B19" s="7" t="s">
        <v>344</v>
      </c>
      <c r="C19" s="95"/>
      <c r="D19" s="51">
        <v>93</v>
      </c>
      <c r="E19" s="22">
        <f>D19/60*13.5</f>
        <v>20.925000000000001</v>
      </c>
    </row>
    <row r="20" spans="1:5" ht="15.75" x14ac:dyDescent="0.25">
      <c r="A20" s="92"/>
      <c r="B20" s="7" t="s">
        <v>345</v>
      </c>
      <c r="C20" s="95"/>
      <c r="D20" s="21">
        <v>103.2</v>
      </c>
      <c r="E20" s="22">
        <f>D20/60*13.5</f>
        <v>23.22</v>
      </c>
    </row>
    <row r="21" spans="1:5" ht="15.75" x14ac:dyDescent="0.25">
      <c r="A21" s="92"/>
      <c r="B21" s="7" t="s">
        <v>259</v>
      </c>
      <c r="C21" s="95"/>
      <c r="D21" s="21">
        <v>89.4</v>
      </c>
      <c r="E21" s="22">
        <f>D21/60*13.5</f>
        <v>20.114999999999998</v>
      </c>
    </row>
    <row r="22" spans="1:5" ht="16.5" thickBot="1" x14ac:dyDescent="0.3">
      <c r="A22" s="93"/>
      <c r="B22" s="23" t="s">
        <v>262</v>
      </c>
      <c r="C22" s="96"/>
      <c r="D22" s="9">
        <v>89.4</v>
      </c>
      <c r="E22" s="71">
        <f>D22/60*13.5</f>
        <v>20.114999999999998</v>
      </c>
    </row>
    <row r="23" spans="1:5" ht="16.5" thickBot="1" x14ac:dyDescent="0.3">
      <c r="A23" s="12" t="s">
        <v>18</v>
      </c>
      <c r="B23" s="23" t="s">
        <v>19</v>
      </c>
      <c r="C23" s="9" t="s">
        <v>192</v>
      </c>
      <c r="D23" s="9">
        <v>94.2</v>
      </c>
      <c r="E23" s="71">
        <f t="shared" ref="E23:E29" si="0">D23/60*13.5</f>
        <v>21.195</v>
      </c>
    </row>
    <row r="24" spans="1:5" ht="16.5" thickBot="1" x14ac:dyDescent="0.3">
      <c r="A24" s="12" t="s">
        <v>20</v>
      </c>
      <c r="B24" s="23" t="s">
        <v>21</v>
      </c>
      <c r="C24" s="9" t="s">
        <v>22</v>
      </c>
      <c r="D24" s="9">
        <v>141</v>
      </c>
      <c r="E24" s="71">
        <f t="shared" si="0"/>
        <v>31.725000000000001</v>
      </c>
    </row>
    <row r="25" spans="1:5" ht="19.5" thickBot="1" x14ac:dyDescent="0.3">
      <c r="A25" s="12" t="s">
        <v>23</v>
      </c>
      <c r="B25" s="23" t="s">
        <v>24</v>
      </c>
      <c r="C25" s="9" t="s">
        <v>185</v>
      </c>
      <c r="D25" s="9">
        <v>136.80000000000001</v>
      </c>
      <c r="E25" s="71">
        <f t="shared" si="0"/>
        <v>30.780000000000005</v>
      </c>
    </row>
    <row r="26" spans="1:5" ht="32.25" thickBot="1" x14ac:dyDescent="0.3">
      <c r="A26" s="12" t="s">
        <v>25</v>
      </c>
      <c r="B26" s="23" t="s">
        <v>26</v>
      </c>
      <c r="C26" s="9" t="s">
        <v>185</v>
      </c>
      <c r="D26" s="9">
        <v>104.4</v>
      </c>
      <c r="E26" s="71">
        <f t="shared" si="0"/>
        <v>23.49</v>
      </c>
    </row>
    <row r="27" spans="1:5" ht="32.25" customHeight="1" thickBot="1" x14ac:dyDescent="0.3">
      <c r="A27" s="19" t="s">
        <v>27</v>
      </c>
      <c r="B27" s="61" t="s">
        <v>342</v>
      </c>
      <c r="C27" s="62" t="s">
        <v>185</v>
      </c>
      <c r="D27" s="62">
        <v>126</v>
      </c>
      <c r="E27" s="71">
        <f t="shared" si="0"/>
        <v>28.35</v>
      </c>
    </row>
    <row r="28" spans="1:5" ht="31.5" thickBot="1" x14ac:dyDescent="0.3">
      <c r="A28" s="12" t="s">
        <v>28</v>
      </c>
      <c r="B28" s="23" t="s">
        <v>29</v>
      </c>
      <c r="C28" s="9" t="s">
        <v>185</v>
      </c>
      <c r="D28" s="9">
        <v>43.2</v>
      </c>
      <c r="E28" s="71">
        <f t="shared" si="0"/>
        <v>9.7200000000000006</v>
      </c>
    </row>
    <row r="29" spans="1:5" ht="32.25" thickBot="1" x14ac:dyDescent="0.3">
      <c r="A29" s="12" t="s">
        <v>30</v>
      </c>
      <c r="B29" s="23" t="s">
        <v>31</v>
      </c>
      <c r="C29" s="9" t="s">
        <v>193</v>
      </c>
      <c r="D29" s="9">
        <v>49.2</v>
      </c>
      <c r="E29" s="71">
        <f t="shared" si="0"/>
        <v>11.07</v>
      </c>
    </row>
    <row r="30" spans="1:5" ht="31.5" x14ac:dyDescent="0.25">
      <c r="A30" s="91" t="s">
        <v>32</v>
      </c>
      <c r="B30" s="25" t="s">
        <v>340</v>
      </c>
      <c r="C30" s="94" t="s">
        <v>185</v>
      </c>
      <c r="D30" s="50">
        <v>97.8</v>
      </c>
      <c r="E30" s="72">
        <f>D30/60*13.5</f>
        <v>22.004999999999999</v>
      </c>
    </row>
    <row r="31" spans="1:5" ht="16.5" thickBot="1" x14ac:dyDescent="0.3">
      <c r="A31" s="93"/>
      <c r="B31" s="23" t="s">
        <v>341</v>
      </c>
      <c r="C31" s="96"/>
      <c r="D31" s="52">
        <v>135</v>
      </c>
      <c r="E31" s="71">
        <f>D31/60*13.5</f>
        <v>30.375</v>
      </c>
    </row>
    <row r="32" spans="1:5" ht="19.5" thickBot="1" x14ac:dyDescent="0.3">
      <c r="A32" s="12" t="s">
        <v>33</v>
      </c>
      <c r="B32" s="23" t="s">
        <v>34</v>
      </c>
      <c r="C32" s="9" t="s">
        <v>184</v>
      </c>
      <c r="D32" s="9">
        <v>16.8</v>
      </c>
      <c r="E32" s="71">
        <f t="shared" ref="E32:E34" si="1">D32/60*13.5</f>
        <v>3.7800000000000002</v>
      </c>
    </row>
    <row r="33" spans="1:5" ht="16.5" thickBot="1" x14ac:dyDescent="0.3">
      <c r="A33" s="12" t="s">
        <v>35</v>
      </c>
      <c r="B33" s="23" t="s">
        <v>36</v>
      </c>
      <c r="C33" s="9" t="s">
        <v>37</v>
      </c>
      <c r="D33" s="9">
        <v>156</v>
      </c>
      <c r="E33" s="71">
        <f t="shared" si="1"/>
        <v>35.1</v>
      </c>
    </row>
    <row r="34" spans="1:5" ht="16.5" thickBot="1" x14ac:dyDescent="0.3">
      <c r="A34" s="12" t="s">
        <v>38</v>
      </c>
      <c r="B34" s="23" t="s">
        <v>39</v>
      </c>
      <c r="C34" s="9" t="s">
        <v>40</v>
      </c>
      <c r="D34" s="9">
        <v>51.6</v>
      </c>
      <c r="E34" s="71">
        <f t="shared" si="1"/>
        <v>11.61</v>
      </c>
    </row>
    <row r="35" spans="1:5" ht="15.75" x14ac:dyDescent="0.25">
      <c r="A35" s="91" t="s">
        <v>41</v>
      </c>
      <c r="B35" s="24" t="s">
        <v>243</v>
      </c>
      <c r="C35" s="94" t="s">
        <v>185</v>
      </c>
      <c r="D35" s="10"/>
      <c r="E35" s="11"/>
    </row>
    <row r="36" spans="1:5" ht="15.75" x14ac:dyDescent="0.25">
      <c r="A36" s="92"/>
      <c r="B36" s="7" t="s">
        <v>244</v>
      </c>
      <c r="C36" s="95"/>
      <c r="D36" s="21">
        <v>34.799999999999997</v>
      </c>
      <c r="E36" s="22">
        <f>D36/60*13.5</f>
        <v>7.8299999999999992</v>
      </c>
    </row>
    <row r="37" spans="1:5" ht="16.5" thickBot="1" x14ac:dyDescent="0.3">
      <c r="A37" s="93"/>
      <c r="B37" s="23" t="s">
        <v>245</v>
      </c>
      <c r="C37" s="96"/>
      <c r="D37" s="52">
        <v>150</v>
      </c>
      <c r="E37" s="22">
        <f>D37/60*13.5</f>
        <v>33.75</v>
      </c>
    </row>
    <row r="38" spans="1:5" ht="19.5" thickBot="1" x14ac:dyDescent="0.3">
      <c r="A38" s="12" t="s">
        <v>42</v>
      </c>
      <c r="B38" s="23" t="s">
        <v>43</v>
      </c>
      <c r="C38" s="9" t="s">
        <v>185</v>
      </c>
      <c r="D38" s="9">
        <v>20</v>
      </c>
      <c r="E38" s="73">
        <f t="shared" ref="E38:E40" si="2">D38/60*13.5</f>
        <v>4.5</v>
      </c>
    </row>
    <row r="39" spans="1:5" ht="16.5" thickBot="1" x14ac:dyDescent="0.3">
      <c r="A39" s="12" t="s">
        <v>44</v>
      </c>
      <c r="B39" s="23" t="s">
        <v>45</v>
      </c>
      <c r="C39" s="9" t="s">
        <v>2</v>
      </c>
      <c r="D39" s="9">
        <v>56.4</v>
      </c>
      <c r="E39" s="73">
        <f t="shared" si="2"/>
        <v>12.69</v>
      </c>
    </row>
    <row r="40" spans="1:5" ht="63.75" thickBot="1" x14ac:dyDescent="0.3">
      <c r="A40" s="12" t="s">
        <v>46</v>
      </c>
      <c r="B40" s="23" t="s">
        <v>47</v>
      </c>
      <c r="C40" s="9" t="s">
        <v>185</v>
      </c>
      <c r="D40" s="9">
        <v>20.399999999999999</v>
      </c>
      <c r="E40" s="73">
        <f t="shared" si="2"/>
        <v>4.59</v>
      </c>
    </row>
    <row r="41" spans="1:5" ht="51" thickBot="1" x14ac:dyDescent="0.3">
      <c r="A41" s="12" t="s">
        <v>48</v>
      </c>
      <c r="B41" s="23" t="s">
        <v>249</v>
      </c>
      <c r="C41" s="9" t="s">
        <v>185</v>
      </c>
      <c r="D41" s="9">
        <v>25.2</v>
      </c>
      <c r="E41" s="74">
        <f>D41/60*13.5</f>
        <v>5.67</v>
      </c>
    </row>
    <row r="42" spans="1:5" ht="36.75" customHeight="1" x14ac:dyDescent="0.25">
      <c r="A42" s="91" t="s">
        <v>49</v>
      </c>
      <c r="B42" s="35" t="s">
        <v>246</v>
      </c>
      <c r="C42" s="94" t="s">
        <v>193</v>
      </c>
      <c r="D42" s="26"/>
      <c r="E42" s="26"/>
    </row>
    <row r="43" spans="1:5" ht="15.75" x14ac:dyDescent="0.25">
      <c r="A43" s="92"/>
      <c r="B43" s="7" t="s">
        <v>247</v>
      </c>
      <c r="C43" s="95"/>
      <c r="D43" s="21">
        <v>7.08</v>
      </c>
      <c r="E43" s="75">
        <f>D43/60*13.5</f>
        <v>1.5930000000000002</v>
      </c>
    </row>
    <row r="44" spans="1:5" ht="16.5" thickBot="1" x14ac:dyDescent="0.3">
      <c r="A44" s="93"/>
      <c r="B44" s="23" t="s">
        <v>248</v>
      </c>
      <c r="C44" s="96"/>
      <c r="D44" s="9">
        <v>9.24</v>
      </c>
      <c r="E44" s="71">
        <f>D44/60*13.5</f>
        <v>2.0790000000000002</v>
      </c>
    </row>
    <row r="45" spans="1:5" ht="32.25" thickBot="1" x14ac:dyDescent="0.3">
      <c r="A45" s="12" t="s">
        <v>50</v>
      </c>
      <c r="B45" s="23" t="s">
        <v>250</v>
      </c>
      <c r="C45" s="9" t="s">
        <v>193</v>
      </c>
      <c r="D45" s="9">
        <v>216</v>
      </c>
      <c r="E45" s="71">
        <f>D45/60*13.5</f>
        <v>48.6</v>
      </c>
    </row>
    <row r="46" spans="1:5" ht="32.25" thickBot="1" x14ac:dyDescent="0.3">
      <c r="A46" s="12" t="s">
        <v>51</v>
      </c>
      <c r="B46" s="23" t="s">
        <v>52</v>
      </c>
      <c r="C46" s="9" t="s">
        <v>16</v>
      </c>
      <c r="D46" s="9">
        <v>4.8</v>
      </c>
      <c r="E46" s="71">
        <f>D46/60*13.5</f>
        <v>1.08</v>
      </c>
    </row>
    <row r="47" spans="1:5" ht="15.75" x14ac:dyDescent="0.25">
      <c r="A47" s="91" t="s">
        <v>53</v>
      </c>
      <c r="B47" s="24" t="s">
        <v>54</v>
      </c>
      <c r="C47" s="94" t="s">
        <v>16</v>
      </c>
      <c r="D47" s="21"/>
      <c r="E47" s="21"/>
    </row>
    <row r="48" spans="1:5" ht="15.75" x14ac:dyDescent="0.25">
      <c r="A48" s="92"/>
      <c r="B48" s="7" t="s">
        <v>251</v>
      </c>
      <c r="C48" s="95"/>
      <c r="D48" s="21">
        <v>20.399999999999999</v>
      </c>
      <c r="E48" s="22">
        <f>D48/60*13.5</f>
        <v>4.59</v>
      </c>
    </row>
    <row r="49" spans="1:5" ht="15.75" x14ac:dyDescent="0.25">
      <c r="A49" s="92"/>
      <c r="B49" s="7" t="s">
        <v>252</v>
      </c>
      <c r="C49" s="95"/>
      <c r="D49" s="21">
        <v>16.8</v>
      </c>
      <c r="E49" s="22">
        <f t="shared" ref="E49:E91" si="3">D49/60*13.5</f>
        <v>3.7800000000000002</v>
      </c>
    </row>
    <row r="50" spans="1:5" ht="15.75" x14ac:dyDescent="0.25">
      <c r="A50" s="92"/>
      <c r="B50" s="7" t="s">
        <v>253</v>
      </c>
      <c r="C50" s="95"/>
      <c r="D50" s="21">
        <v>13.2</v>
      </c>
      <c r="E50" s="22">
        <f t="shared" si="3"/>
        <v>2.97</v>
      </c>
    </row>
    <row r="51" spans="1:5" ht="15.75" x14ac:dyDescent="0.25">
      <c r="A51" s="92"/>
      <c r="B51" s="7" t="s">
        <v>254</v>
      </c>
      <c r="C51" s="95"/>
      <c r="D51" s="51">
        <v>3</v>
      </c>
      <c r="E51" s="22">
        <f t="shared" si="3"/>
        <v>0.67500000000000004</v>
      </c>
    </row>
    <row r="52" spans="1:5" ht="15.75" x14ac:dyDescent="0.25">
      <c r="A52" s="92"/>
      <c r="B52" s="7" t="s">
        <v>255</v>
      </c>
      <c r="C52" s="95"/>
      <c r="D52" s="21">
        <v>17.399999999999999</v>
      </c>
      <c r="E52" s="22">
        <f t="shared" si="3"/>
        <v>3.9149999999999996</v>
      </c>
    </row>
    <row r="53" spans="1:5" ht="15.75" x14ac:dyDescent="0.25">
      <c r="A53" s="92"/>
      <c r="B53" s="7" t="s">
        <v>256</v>
      </c>
      <c r="C53" s="95"/>
      <c r="D53" s="21">
        <v>8.4</v>
      </c>
      <c r="E53" s="22">
        <f t="shared" si="3"/>
        <v>1.8900000000000001</v>
      </c>
    </row>
    <row r="54" spans="1:5" ht="15.75" x14ac:dyDescent="0.25">
      <c r="A54" s="92"/>
      <c r="B54" s="7" t="s">
        <v>257</v>
      </c>
      <c r="C54" s="95"/>
      <c r="D54" s="21">
        <v>8.4</v>
      </c>
      <c r="E54" s="22">
        <f t="shared" si="3"/>
        <v>1.8900000000000001</v>
      </c>
    </row>
    <row r="55" spans="1:5" ht="16.5" thickBot="1" x14ac:dyDescent="0.3">
      <c r="A55" s="93"/>
      <c r="B55" s="23" t="s">
        <v>258</v>
      </c>
      <c r="C55" s="96"/>
      <c r="D55" s="52">
        <v>21</v>
      </c>
      <c r="E55" s="71">
        <f t="shared" si="3"/>
        <v>4.7249999999999996</v>
      </c>
    </row>
    <row r="56" spans="1:5" ht="36.75" customHeight="1" x14ac:dyDescent="0.25">
      <c r="A56" s="91" t="s">
        <v>55</v>
      </c>
      <c r="B56" s="49" t="s">
        <v>339</v>
      </c>
      <c r="C56" s="94" t="s">
        <v>194</v>
      </c>
      <c r="D56" s="21"/>
      <c r="E56" s="21"/>
    </row>
    <row r="57" spans="1:5" ht="15.75" x14ac:dyDescent="0.25">
      <c r="A57" s="92"/>
      <c r="B57" s="27" t="s">
        <v>259</v>
      </c>
      <c r="C57" s="95"/>
      <c r="D57" s="21">
        <v>45.6</v>
      </c>
      <c r="E57" s="22">
        <f t="shared" si="3"/>
        <v>10.26</v>
      </c>
    </row>
    <row r="58" spans="1:5" ht="15.75" x14ac:dyDescent="0.25">
      <c r="A58" s="92"/>
      <c r="B58" s="27" t="s">
        <v>260</v>
      </c>
      <c r="C58" s="95"/>
      <c r="D58" s="21">
        <v>29.4</v>
      </c>
      <c r="E58" s="22">
        <f t="shared" si="3"/>
        <v>6.6150000000000002</v>
      </c>
    </row>
    <row r="59" spans="1:5" ht="15.75" x14ac:dyDescent="0.25">
      <c r="A59" s="92"/>
      <c r="B59" s="27" t="s">
        <v>261</v>
      </c>
      <c r="C59" s="95"/>
      <c r="D59" s="21">
        <v>22.8</v>
      </c>
      <c r="E59" s="22">
        <f t="shared" si="3"/>
        <v>5.13</v>
      </c>
    </row>
    <row r="60" spans="1:5" ht="15.75" x14ac:dyDescent="0.25">
      <c r="A60" s="92"/>
      <c r="B60" s="27" t="s">
        <v>262</v>
      </c>
      <c r="C60" s="95"/>
      <c r="D60" s="21">
        <v>6.6</v>
      </c>
      <c r="E60" s="22">
        <f t="shared" si="3"/>
        <v>1.4850000000000001</v>
      </c>
    </row>
    <row r="61" spans="1:5" ht="16.5" thickBot="1" x14ac:dyDescent="0.3">
      <c r="A61" s="92"/>
      <c r="B61" s="28" t="s">
        <v>263</v>
      </c>
      <c r="C61" s="95"/>
      <c r="D61" s="9">
        <v>4.2</v>
      </c>
      <c r="E61" s="71">
        <f t="shared" si="3"/>
        <v>0.94500000000000006</v>
      </c>
    </row>
    <row r="62" spans="1:5" ht="31.5" x14ac:dyDescent="0.25">
      <c r="A62" s="91" t="s">
        <v>57</v>
      </c>
      <c r="B62" s="35" t="s">
        <v>338</v>
      </c>
      <c r="C62" s="94" t="s">
        <v>58</v>
      </c>
      <c r="D62" s="26"/>
      <c r="E62" s="26"/>
    </row>
    <row r="63" spans="1:5" ht="15.75" x14ac:dyDescent="0.25">
      <c r="A63" s="92"/>
      <c r="B63" s="7" t="s">
        <v>264</v>
      </c>
      <c r="C63" s="95"/>
      <c r="D63" s="21">
        <v>5.4</v>
      </c>
      <c r="E63" s="22">
        <f t="shared" si="3"/>
        <v>1.2150000000000001</v>
      </c>
    </row>
    <row r="64" spans="1:5" ht="15.75" x14ac:dyDescent="0.25">
      <c r="A64" s="92"/>
      <c r="B64" s="7" t="s">
        <v>265</v>
      </c>
      <c r="C64" s="95"/>
      <c r="D64" s="21">
        <v>13.8</v>
      </c>
      <c r="E64" s="22">
        <f t="shared" si="3"/>
        <v>3.105</v>
      </c>
    </row>
    <row r="65" spans="1:5" ht="16.5" thickBot="1" x14ac:dyDescent="0.3">
      <c r="A65" s="93"/>
      <c r="B65" s="23" t="s">
        <v>266</v>
      </c>
      <c r="C65" s="96"/>
      <c r="D65" s="52">
        <v>24</v>
      </c>
      <c r="E65" s="71">
        <f t="shared" si="3"/>
        <v>5.4</v>
      </c>
    </row>
    <row r="66" spans="1:5" ht="16.5" thickBot="1" x14ac:dyDescent="0.3">
      <c r="A66" s="12" t="s">
        <v>59</v>
      </c>
      <c r="B66" s="23" t="s">
        <v>60</v>
      </c>
      <c r="C66" s="9" t="s">
        <v>61</v>
      </c>
      <c r="D66" s="9">
        <v>50.8</v>
      </c>
      <c r="E66" s="71">
        <f t="shared" si="3"/>
        <v>11.429999999999998</v>
      </c>
    </row>
    <row r="67" spans="1:5" ht="16.5" thickBot="1" x14ac:dyDescent="0.3">
      <c r="A67" s="12" t="s">
        <v>62</v>
      </c>
      <c r="B67" s="23" t="s">
        <v>63</v>
      </c>
      <c r="C67" s="9" t="s">
        <v>5</v>
      </c>
      <c r="D67" s="9">
        <v>9.24</v>
      </c>
      <c r="E67" s="71">
        <f t="shared" si="3"/>
        <v>2.0790000000000002</v>
      </c>
    </row>
    <row r="68" spans="1:5" ht="15.75" x14ac:dyDescent="0.25">
      <c r="A68" s="91" t="s">
        <v>64</v>
      </c>
      <c r="B68" s="24" t="s">
        <v>65</v>
      </c>
      <c r="C68" s="94" t="s">
        <v>61</v>
      </c>
      <c r="D68" s="21"/>
      <c r="E68" s="22"/>
    </row>
    <row r="69" spans="1:5" ht="15.75" x14ac:dyDescent="0.25">
      <c r="A69" s="92"/>
      <c r="B69" s="27" t="s">
        <v>267</v>
      </c>
      <c r="C69" s="95"/>
      <c r="D69" s="21">
        <v>3.36</v>
      </c>
      <c r="E69" s="22">
        <f t="shared" si="3"/>
        <v>0.75600000000000001</v>
      </c>
    </row>
    <row r="70" spans="1:5" ht="16.5" thickBot="1" x14ac:dyDescent="0.3">
      <c r="A70" s="93"/>
      <c r="B70" s="28" t="s">
        <v>268</v>
      </c>
      <c r="C70" s="96"/>
      <c r="D70" s="9">
        <v>4.2</v>
      </c>
      <c r="E70" s="71">
        <f t="shared" si="3"/>
        <v>0.94500000000000006</v>
      </c>
    </row>
    <row r="71" spans="1:5" ht="16.5" thickBot="1" x14ac:dyDescent="0.3">
      <c r="A71" s="12" t="s">
        <v>66</v>
      </c>
      <c r="B71" s="23" t="s">
        <v>67</v>
      </c>
      <c r="C71" s="9" t="s">
        <v>61</v>
      </c>
      <c r="D71" s="9">
        <v>6.72</v>
      </c>
      <c r="E71" s="71">
        <f t="shared" si="3"/>
        <v>1.512</v>
      </c>
    </row>
    <row r="72" spans="1:5" ht="16.5" thickBot="1" x14ac:dyDescent="0.3">
      <c r="A72" s="12" t="s">
        <v>68</v>
      </c>
      <c r="B72" s="23" t="s">
        <v>69</v>
      </c>
      <c r="C72" s="9" t="s">
        <v>5</v>
      </c>
      <c r="D72" s="9">
        <v>42</v>
      </c>
      <c r="E72" s="71">
        <f t="shared" si="3"/>
        <v>9.4499999999999993</v>
      </c>
    </row>
    <row r="73" spans="1:5" ht="32.25" thickBot="1" x14ac:dyDescent="0.3">
      <c r="A73" s="12" t="s">
        <v>70</v>
      </c>
      <c r="B73" s="23" t="s">
        <v>71</v>
      </c>
      <c r="C73" s="9" t="s">
        <v>72</v>
      </c>
      <c r="D73" s="9">
        <v>1</v>
      </c>
      <c r="E73" s="80">
        <v>13.65</v>
      </c>
    </row>
    <row r="74" spans="1:5" ht="32.25" thickBot="1" x14ac:dyDescent="0.3">
      <c r="A74" s="12" t="s">
        <v>73</v>
      </c>
      <c r="B74" s="23" t="s">
        <v>74</v>
      </c>
      <c r="C74" s="9" t="s">
        <v>3</v>
      </c>
      <c r="D74" s="9">
        <v>7.2</v>
      </c>
      <c r="E74" s="71">
        <f t="shared" si="3"/>
        <v>1.62</v>
      </c>
    </row>
    <row r="75" spans="1:5" ht="32.25" thickBot="1" x14ac:dyDescent="0.3">
      <c r="A75" s="12" t="s">
        <v>75</v>
      </c>
      <c r="B75" s="23" t="s">
        <v>76</v>
      </c>
      <c r="C75" s="9" t="s">
        <v>193</v>
      </c>
      <c r="D75" s="9">
        <v>33.6</v>
      </c>
      <c r="E75" s="71">
        <f t="shared" si="3"/>
        <v>7.5600000000000005</v>
      </c>
    </row>
    <row r="76" spans="1:5" ht="15.75" x14ac:dyDescent="0.25">
      <c r="A76" s="91" t="s">
        <v>77</v>
      </c>
      <c r="B76" s="24" t="s">
        <v>78</v>
      </c>
      <c r="C76" s="94" t="s">
        <v>185</v>
      </c>
      <c r="D76" s="21"/>
      <c r="E76" s="21"/>
    </row>
    <row r="77" spans="1:5" ht="15.75" x14ac:dyDescent="0.25">
      <c r="A77" s="92"/>
      <c r="B77" s="7" t="s">
        <v>269</v>
      </c>
      <c r="C77" s="95"/>
      <c r="D77" s="21">
        <v>26.4</v>
      </c>
      <c r="E77" s="22">
        <f t="shared" si="3"/>
        <v>5.94</v>
      </c>
    </row>
    <row r="78" spans="1:5" ht="16.5" thickBot="1" x14ac:dyDescent="0.3">
      <c r="A78" s="93"/>
      <c r="B78" s="23" t="s">
        <v>270</v>
      </c>
      <c r="C78" s="96"/>
      <c r="D78" s="9">
        <v>43.2</v>
      </c>
      <c r="E78" s="71">
        <f t="shared" si="3"/>
        <v>9.7200000000000006</v>
      </c>
    </row>
    <row r="79" spans="1:5" ht="16.5" thickBot="1" x14ac:dyDescent="0.3">
      <c r="A79" s="12" t="s">
        <v>79</v>
      </c>
      <c r="B79" s="23" t="s">
        <v>80</v>
      </c>
      <c r="C79" s="9" t="s">
        <v>3</v>
      </c>
      <c r="D79" s="9">
        <v>36</v>
      </c>
      <c r="E79" s="71">
        <f t="shared" si="3"/>
        <v>8.1</v>
      </c>
    </row>
    <row r="80" spans="1:5" ht="32.25" thickBot="1" x14ac:dyDescent="0.3">
      <c r="A80" s="12" t="s">
        <v>81</v>
      </c>
      <c r="B80" s="23" t="s">
        <v>82</v>
      </c>
      <c r="C80" s="9" t="s">
        <v>195</v>
      </c>
      <c r="D80" s="9">
        <v>30</v>
      </c>
      <c r="E80" s="71">
        <f t="shared" si="3"/>
        <v>6.75</v>
      </c>
    </row>
    <row r="81" spans="1:5" ht="32.25" thickBot="1" x14ac:dyDescent="0.3">
      <c r="A81" s="12" t="s">
        <v>83</v>
      </c>
      <c r="B81" s="23" t="s">
        <v>84</v>
      </c>
      <c r="C81" s="9" t="s">
        <v>85</v>
      </c>
      <c r="D81" s="9">
        <v>112.8</v>
      </c>
      <c r="E81" s="71">
        <f t="shared" si="3"/>
        <v>25.38</v>
      </c>
    </row>
    <row r="82" spans="1:5" ht="48" thickBot="1" x14ac:dyDescent="0.3">
      <c r="A82" s="12" t="s">
        <v>86</v>
      </c>
      <c r="B82" s="23" t="s">
        <v>87</v>
      </c>
      <c r="C82" s="9" t="s">
        <v>184</v>
      </c>
      <c r="D82" s="9">
        <v>20</v>
      </c>
      <c r="E82" s="71">
        <f t="shared" si="3"/>
        <v>4.5</v>
      </c>
    </row>
    <row r="83" spans="1:5" ht="16.5" thickBot="1" x14ac:dyDescent="0.3">
      <c r="A83" s="12" t="s">
        <v>88</v>
      </c>
      <c r="B83" s="23" t="s">
        <v>89</v>
      </c>
      <c r="C83" s="9" t="s">
        <v>72</v>
      </c>
      <c r="D83" s="9"/>
      <c r="E83" s="80">
        <v>0.5</v>
      </c>
    </row>
    <row r="84" spans="1:5" ht="16.5" thickBot="1" x14ac:dyDescent="0.3">
      <c r="A84" s="19" t="s">
        <v>90</v>
      </c>
      <c r="B84" s="61" t="s">
        <v>91</v>
      </c>
      <c r="C84" s="20" t="s">
        <v>2</v>
      </c>
      <c r="D84" s="20">
        <v>56.4</v>
      </c>
      <c r="E84" s="71">
        <f t="shared" si="3"/>
        <v>12.69</v>
      </c>
    </row>
    <row r="85" spans="1:5" ht="30" customHeight="1" x14ac:dyDescent="0.25">
      <c r="A85" s="91" t="s">
        <v>92</v>
      </c>
      <c r="B85" s="35" t="s">
        <v>93</v>
      </c>
      <c r="C85" s="94" t="s">
        <v>186</v>
      </c>
      <c r="D85" s="26"/>
      <c r="E85" s="26"/>
    </row>
    <row r="86" spans="1:5" ht="18.75" customHeight="1" x14ac:dyDescent="0.25">
      <c r="A86" s="92"/>
      <c r="B86" s="7" t="s">
        <v>271</v>
      </c>
      <c r="C86" s="95"/>
      <c r="D86" s="21">
        <v>87</v>
      </c>
      <c r="E86" s="22">
        <f t="shared" si="3"/>
        <v>19.574999999999999</v>
      </c>
    </row>
    <row r="87" spans="1:5" ht="18.75" customHeight="1" thickBot="1" x14ac:dyDescent="0.3">
      <c r="A87" s="93"/>
      <c r="B87" s="23" t="s">
        <v>272</v>
      </c>
      <c r="C87" s="96"/>
      <c r="D87" s="9">
        <v>67.2</v>
      </c>
      <c r="E87" s="71">
        <f t="shared" si="3"/>
        <v>15.120000000000001</v>
      </c>
    </row>
    <row r="88" spans="1:5" ht="48" thickBot="1" x14ac:dyDescent="0.3">
      <c r="A88" s="12" t="s">
        <v>94</v>
      </c>
      <c r="B88" s="23" t="s">
        <v>95</v>
      </c>
      <c r="C88" s="9" t="s">
        <v>186</v>
      </c>
      <c r="D88" s="9">
        <v>220.2</v>
      </c>
      <c r="E88" s="71">
        <f t="shared" si="3"/>
        <v>49.545000000000002</v>
      </c>
    </row>
    <row r="89" spans="1:5" ht="47.25" x14ac:dyDescent="0.25">
      <c r="A89" s="91" t="s">
        <v>96</v>
      </c>
      <c r="B89" s="35" t="s">
        <v>97</v>
      </c>
      <c r="C89" s="94" t="s">
        <v>186</v>
      </c>
      <c r="D89" s="26"/>
      <c r="E89" s="26"/>
    </row>
    <row r="90" spans="1:5" ht="15.75" x14ac:dyDescent="0.25">
      <c r="A90" s="92"/>
      <c r="B90" s="7" t="s">
        <v>273</v>
      </c>
      <c r="C90" s="95"/>
      <c r="D90" s="21">
        <v>205.8</v>
      </c>
      <c r="E90" s="22">
        <f t="shared" si="3"/>
        <v>46.305</v>
      </c>
    </row>
    <row r="91" spans="1:5" ht="16.5" thickBot="1" x14ac:dyDescent="0.3">
      <c r="A91" s="93"/>
      <c r="B91" s="23" t="s">
        <v>274</v>
      </c>
      <c r="C91" s="96"/>
      <c r="D91" s="9">
        <v>111.6</v>
      </c>
      <c r="E91" s="71">
        <f t="shared" si="3"/>
        <v>25.11</v>
      </c>
    </row>
    <row r="92" spans="1:5" ht="31.5" x14ac:dyDescent="0.25">
      <c r="A92" s="91" t="s">
        <v>98</v>
      </c>
      <c r="B92" s="35" t="s">
        <v>337</v>
      </c>
      <c r="C92" s="94" t="s">
        <v>186</v>
      </c>
      <c r="D92" s="26"/>
      <c r="E92" s="26"/>
    </row>
    <row r="93" spans="1:5" ht="15.75" x14ac:dyDescent="0.25">
      <c r="A93" s="92"/>
      <c r="B93" s="7" t="s">
        <v>177</v>
      </c>
      <c r="C93" s="95"/>
      <c r="D93" s="21">
        <v>32.4</v>
      </c>
      <c r="E93" s="22">
        <f t="shared" ref="E93:E111" si="4">D93/60*13.5</f>
        <v>7.2899999999999991</v>
      </c>
    </row>
    <row r="94" spans="1:5" ht="15.75" x14ac:dyDescent="0.25">
      <c r="A94" s="92"/>
      <c r="B94" s="7" t="s">
        <v>178</v>
      </c>
      <c r="C94" s="95"/>
      <c r="D94" s="51">
        <v>42</v>
      </c>
      <c r="E94" s="22">
        <f t="shared" si="4"/>
        <v>9.4499999999999993</v>
      </c>
    </row>
    <row r="95" spans="1:5" ht="16.5" thickBot="1" x14ac:dyDescent="0.3">
      <c r="A95" s="93"/>
      <c r="B95" s="23" t="s">
        <v>179</v>
      </c>
      <c r="C95" s="96"/>
      <c r="D95" s="9">
        <v>53.4</v>
      </c>
      <c r="E95" s="71">
        <f t="shared" si="4"/>
        <v>12.015000000000001</v>
      </c>
    </row>
    <row r="96" spans="1:5" ht="79.5" thickBot="1" x14ac:dyDescent="0.3">
      <c r="A96" s="12" t="s">
        <v>99</v>
      </c>
      <c r="B96" s="23" t="s">
        <v>100</v>
      </c>
      <c r="C96" s="9" t="s">
        <v>188</v>
      </c>
      <c r="D96" s="9">
        <v>150</v>
      </c>
      <c r="E96" s="71">
        <f t="shared" si="4"/>
        <v>33.75</v>
      </c>
    </row>
    <row r="97" spans="1:5" ht="66.75" thickBot="1" x14ac:dyDescent="0.3">
      <c r="A97" s="12" t="s">
        <v>101</v>
      </c>
      <c r="B97" s="23" t="s">
        <v>336</v>
      </c>
      <c r="C97" s="9" t="s">
        <v>187</v>
      </c>
      <c r="D97" s="9">
        <v>16.8</v>
      </c>
      <c r="E97" s="71">
        <f t="shared" si="4"/>
        <v>3.7800000000000002</v>
      </c>
    </row>
    <row r="98" spans="1:5" ht="48" thickBot="1" x14ac:dyDescent="0.3">
      <c r="A98" s="12" t="s">
        <v>102</v>
      </c>
      <c r="B98" s="23" t="s">
        <v>103</v>
      </c>
      <c r="C98" s="9" t="s">
        <v>187</v>
      </c>
      <c r="D98" s="9">
        <v>3.6</v>
      </c>
      <c r="E98" s="71">
        <f t="shared" si="4"/>
        <v>0.81</v>
      </c>
    </row>
    <row r="99" spans="1:5" ht="35.25" thickBot="1" x14ac:dyDescent="0.3">
      <c r="A99" s="12" t="s">
        <v>104</v>
      </c>
      <c r="B99" s="23" t="s">
        <v>105</v>
      </c>
      <c r="C99" s="9" t="s">
        <v>188</v>
      </c>
      <c r="D99" s="9">
        <v>34.799999999999997</v>
      </c>
      <c r="E99" s="71">
        <f t="shared" si="4"/>
        <v>7.8299999999999992</v>
      </c>
    </row>
    <row r="100" spans="1:5" ht="17.25" customHeight="1" x14ac:dyDescent="0.25">
      <c r="A100" s="91" t="s">
        <v>106</v>
      </c>
      <c r="B100" s="24" t="s">
        <v>335</v>
      </c>
      <c r="C100" s="94" t="s">
        <v>186</v>
      </c>
      <c r="D100" s="21"/>
      <c r="E100" s="21"/>
    </row>
    <row r="101" spans="1:5" ht="15.75" x14ac:dyDescent="0.25">
      <c r="A101" s="92"/>
      <c r="B101" s="7" t="s">
        <v>333</v>
      </c>
      <c r="C101" s="95"/>
      <c r="D101" s="21">
        <v>21</v>
      </c>
      <c r="E101" s="22">
        <f t="shared" si="4"/>
        <v>4.7249999999999996</v>
      </c>
    </row>
    <row r="102" spans="1:5" ht="16.5" thickBot="1" x14ac:dyDescent="0.3">
      <c r="A102" s="93"/>
      <c r="B102" s="23" t="s">
        <v>334</v>
      </c>
      <c r="C102" s="96"/>
      <c r="D102" s="9">
        <v>19.2</v>
      </c>
      <c r="E102" s="71">
        <f t="shared" si="4"/>
        <v>4.32</v>
      </c>
    </row>
    <row r="103" spans="1:5" ht="18" customHeight="1" x14ac:dyDescent="0.25">
      <c r="A103" s="91" t="s">
        <v>107</v>
      </c>
      <c r="B103" s="24" t="s">
        <v>108</v>
      </c>
      <c r="C103" s="94" t="s">
        <v>186</v>
      </c>
      <c r="D103" s="21"/>
      <c r="E103" s="21"/>
    </row>
    <row r="104" spans="1:5" ht="15.75" x14ac:dyDescent="0.25">
      <c r="A104" s="92"/>
      <c r="B104" s="7" t="s">
        <v>180</v>
      </c>
      <c r="C104" s="95"/>
      <c r="D104" s="21">
        <v>37.799999999999997</v>
      </c>
      <c r="E104" s="22">
        <f t="shared" si="4"/>
        <v>8.5050000000000008</v>
      </c>
    </row>
    <row r="105" spans="1:5" ht="16.5" thickBot="1" x14ac:dyDescent="0.3">
      <c r="A105" s="93"/>
      <c r="B105" s="23" t="s">
        <v>181</v>
      </c>
      <c r="C105" s="96"/>
      <c r="D105" s="9">
        <v>32.4</v>
      </c>
      <c r="E105" s="71">
        <f t="shared" si="4"/>
        <v>7.2899999999999991</v>
      </c>
    </row>
    <row r="106" spans="1:5" ht="31.5" x14ac:dyDescent="0.25">
      <c r="A106" s="91" t="s">
        <v>109</v>
      </c>
      <c r="B106" s="35" t="s">
        <v>332</v>
      </c>
      <c r="C106" s="94" t="s">
        <v>189</v>
      </c>
      <c r="D106" s="26"/>
      <c r="E106" s="26"/>
    </row>
    <row r="107" spans="1:5" ht="15.75" x14ac:dyDescent="0.25">
      <c r="A107" s="92"/>
      <c r="B107" s="7" t="s">
        <v>275</v>
      </c>
      <c r="C107" s="95"/>
      <c r="D107" s="21">
        <v>69.900000000000006</v>
      </c>
      <c r="E107" s="81">
        <v>19.02</v>
      </c>
    </row>
    <row r="108" spans="1:5" ht="16.5" thickBot="1" x14ac:dyDescent="0.3">
      <c r="A108" s="93"/>
      <c r="B108" s="23" t="s">
        <v>276</v>
      </c>
      <c r="C108" s="96"/>
      <c r="D108" s="52">
        <v>180</v>
      </c>
      <c r="E108" s="71">
        <f t="shared" si="4"/>
        <v>40.5</v>
      </c>
    </row>
    <row r="109" spans="1:5" ht="19.5" customHeight="1" x14ac:dyDescent="0.25">
      <c r="A109" s="92" t="s">
        <v>110</v>
      </c>
      <c r="B109" s="24" t="s">
        <v>331</v>
      </c>
      <c r="C109" s="95" t="s">
        <v>189</v>
      </c>
      <c r="D109" s="21"/>
      <c r="E109" s="21"/>
    </row>
    <row r="110" spans="1:5" ht="15.75" x14ac:dyDescent="0.25">
      <c r="A110" s="92"/>
      <c r="B110" s="7" t="s">
        <v>277</v>
      </c>
      <c r="C110" s="95"/>
      <c r="D110" s="21">
        <v>107.4</v>
      </c>
      <c r="E110" s="22">
        <f t="shared" si="4"/>
        <v>24.164999999999999</v>
      </c>
    </row>
    <row r="111" spans="1:5" ht="16.5" thickBot="1" x14ac:dyDescent="0.3">
      <c r="A111" s="93"/>
      <c r="B111" s="23" t="s">
        <v>278</v>
      </c>
      <c r="C111" s="96"/>
      <c r="D111" s="52">
        <v>330</v>
      </c>
      <c r="E111" s="71">
        <f t="shared" si="4"/>
        <v>74.25</v>
      </c>
    </row>
    <row r="112" spans="1:5" ht="15.75" x14ac:dyDescent="0.25">
      <c r="A112" s="91" t="s">
        <v>111</v>
      </c>
      <c r="B112" s="24" t="s">
        <v>329</v>
      </c>
      <c r="C112" s="94" t="s">
        <v>189</v>
      </c>
      <c r="D112" s="21"/>
      <c r="E112" s="21"/>
    </row>
    <row r="113" spans="1:5" ht="15.75" x14ac:dyDescent="0.25">
      <c r="A113" s="92"/>
      <c r="B113" s="7" t="s">
        <v>279</v>
      </c>
      <c r="C113" s="95"/>
      <c r="D113" s="21">
        <v>28.2</v>
      </c>
      <c r="E113" s="22">
        <f t="shared" ref="E113:E115" si="5">D113/60*13.5</f>
        <v>6.3449999999999998</v>
      </c>
    </row>
    <row r="114" spans="1:5" ht="15.75" x14ac:dyDescent="0.25">
      <c r="A114" s="92"/>
      <c r="B114" s="7" t="s">
        <v>280</v>
      </c>
      <c r="C114" s="95"/>
      <c r="D114" s="21">
        <v>44.4</v>
      </c>
      <c r="E114" s="22">
        <f t="shared" si="5"/>
        <v>9.99</v>
      </c>
    </row>
    <row r="115" spans="1:5" ht="16.5" thickBot="1" x14ac:dyDescent="0.3">
      <c r="A115" s="93"/>
      <c r="B115" s="23" t="s">
        <v>330</v>
      </c>
      <c r="C115" s="96"/>
      <c r="D115" s="52">
        <v>90</v>
      </c>
      <c r="E115" s="71">
        <f t="shared" si="5"/>
        <v>20.25</v>
      </c>
    </row>
    <row r="116" spans="1:5" ht="13.5" customHeight="1" x14ac:dyDescent="0.25">
      <c r="A116" s="91" t="s">
        <v>112</v>
      </c>
      <c r="B116" s="97" t="s">
        <v>113</v>
      </c>
      <c r="C116" s="94" t="s">
        <v>114</v>
      </c>
      <c r="D116" s="21">
        <v>1</v>
      </c>
      <c r="E116" s="82">
        <v>0.62</v>
      </c>
    </row>
    <row r="117" spans="1:5" ht="16.5" thickBot="1" x14ac:dyDescent="0.3">
      <c r="A117" s="93"/>
      <c r="B117" s="98"/>
      <c r="C117" s="96"/>
      <c r="D117" s="9">
        <v>1</v>
      </c>
      <c r="E117" s="83">
        <v>18.62</v>
      </c>
    </row>
    <row r="118" spans="1:5" ht="24.75" customHeight="1" x14ac:dyDescent="0.25">
      <c r="A118" s="91" t="s">
        <v>115</v>
      </c>
      <c r="B118" s="97" t="s">
        <v>116</v>
      </c>
      <c r="C118" s="94" t="s">
        <v>117</v>
      </c>
      <c r="D118" s="94">
        <v>1</v>
      </c>
      <c r="E118" s="109">
        <v>20.059999999999999</v>
      </c>
    </row>
    <row r="119" spans="1:5" ht="15.75" customHeight="1" thickBot="1" x14ac:dyDescent="0.3">
      <c r="A119" s="93"/>
      <c r="B119" s="98"/>
      <c r="C119" s="96"/>
      <c r="D119" s="96"/>
      <c r="E119" s="110"/>
    </row>
    <row r="120" spans="1:5" ht="41.25" customHeight="1" thickBot="1" x14ac:dyDescent="0.3">
      <c r="A120" s="19" t="s">
        <v>118</v>
      </c>
      <c r="B120" s="61" t="s">
        <v>182</v>
      </c>
      <c r="C120" s="20" t="s">
        <v>185</v>
      </c>
      <c r="D120" s="20">
        <v>12.6</v>
      </c>
      <c r="E120" s="84">
        <v>4.21</v>
      </c>
    </row>
    <row r="121" spans="1:5" ht="19.5" customHeight="1" thickBot="1" x14ac:dyDescent="0.3">
      <c r="A121" s="12" t="s">
        <v>119</v>
      </c>
      <c r="B121" s="23" t="s">
        <v>120</v>
      </c>
      <c r="C121" s="9" t="s">
        <v>185</v>
      </c>
      <c r="D121" s="9">
        <v>7.2</v>
      </c>
      <c r="E121" s="83">
        <v>2.41</v>
      </c>
    </row>
    <row r="122" spans="1:5" ht="19.5" customHeight="1" thickBot="1" x14ac:dyDescent="0.3">
      <c r="A122" s="12" t="s">
        <v>121</v>
      </c>
      <c r="B122" s="23" t="s">
        <v>122</v>
      </c>
      <c r="C122" s="9" t="s">
        <v>185</v>
      </c>
      <c r="D122" s="9">
        <v>10.199999999999999</v>
      </c>
      <c r="E122" s="83">
        <v>3.41</v>
      </c>
    </row>
    <row r="123" spans="1:5" ht="19.5" customHeight="1" thickBot="1" x14ac:dyDescent="0.3">
      <c r="A123" s="12" t="s">
        <v>123</v>
      </c>
      <c r="B123" s="23" t="s">
        <v>124</v>
      </c>
      <c r="C123" s="9" t="s">
        <v>185</v>
      </c>
      <c r="D123" s="9">
        <v>6.6</v>
      </c>
      <c r="E123" s="83">
        <v>2.21</v>
      </c>
    </row>
    <row r="124" spans="1:5" ht="19.5" customHeight="1" thickBot="1" x14ac:dyDescent="0.3">
      <c r="A124" s="12" t="s">
        <v>125</v>
      </c>
      <c r="B124" s="23" t="s">
        <v>126</v>
      </c>
      <c r="C124" s="9" t="s">
        <v>185</v>
      </c>
      <c r="D124" s="9">
        <v>0.3</v>
      </c>
      <c r="E124" s="83">
        <v>6.02</v>
      </c>
    </row>
    <row r="125" spans="1:5" ht="30" customHeight="1" thickBot="1" x14ac:dyDescent="0.3">
      <c r="A125" s="12" t="s">
        <v>127</v>
      </c>
      <c r="B125" s="23" t="s">
        <v>128</v>
      </c>
      <c r="C125" s="9" t="s">
        <v>185</v>
      </c>
      <c r="D125" s="9">
        <v>8.2000000000000003E-2</v>
      </c>
      <c r="E125" s="83">
        <v>1.64</v>
      </c>
    </row>
    <row r="126" spans="1:5" ht="18" customHeight="1" thickBot="1" x14ac:dyDescent="0.3">
      <c r="A126" s="12" t="s">
        <v>129</v>
      </c>
      <c r="B126" s="23" t="s">
        <v>130</v>
      </c>
      <c r="C126" s="9" t="s">
        <v>117</v>
      </c>
      <c r="D126" s="9">
        <v>1</v>
      </c>
      <c r="E126" s="83">
        <v>14.12</v>
      </c>
    </row>
    <row r="127" spans="1:5" ht="41.25" customHeight="1" thickBot="1" x14ac:dyDescent="0.3">
      <c r="A127" s="12" t="s">
        <v>131</v>
      </c>
      <c r="B127" s="23" t="s">
        <v>132</v>
      </c>
      <c r="C127" s="9" t="s">
        <v>185</v>
      </c>
      <c r="D127" s="9">
        <v>13.8</v>
      </c>
      <c r="E127" s="83">
        <v>3.25</v>
      </c>
    </row>
    <row r="128" spans="1:5" ht="41.25" customHeight="1" thickBot="1" x14ac:dyDescent="0.3">
      <c r="A128" s="12" t="s">
        <v>133</v>
      </c>
      <c r="B128" s="23" t="s">
        <v>134</v>
      </c>
      <c r="C128" s="9" t="s">
        <v>185</v>
      </c>
      <c r="D128" s="9">
        <v>9</v>
      </c>
      <c r="E128" s="83">
        <v>2.12</v>
      </c>
    </row>
    <row r="129" spans="1:5" ht="41.25" customHeight="1" x14ac:dyDescent="0.25">
      <c r="A129" s="91" t="s">
        <v>135</v>
      </c>
      <c r="B129" s="35" t="s">
        <v>328</v>
      </c>
      <c r="C129" s="94" t="s">
        <v>185</v>
      </c>
      <c r="D129" s="29"/>
      <c r="E129" s="70"/>
    </row>
    <row r="130" spans="1:5" ht="15.75" x14ac:dyDescent="0.25">
      <c r="A130" s="92"/>
      <c r="B130" s="7" t="s">
        <v>282</v>
      </c>
      <c r="C130" s="95"/>
      <c r="D130" s="15">
        <v>8.1999999999999993</v>
      </c>
      <c r="E130" s="82">
        <v>1.93</v>
      </c>
    </row>
    <row r="131" spans="1:5" ht="15.75" x14ac:dyDescent="0.25">
      <c r="A131" s="92"/>
      <c r="B131" s="7" t="s">
        <v>283</v>
      </c>
      <c r="C131" s="95"/>
      <c r="D131" s="15">
        <v>7.3</v>
      </c>
      <c r="E131" s="82">
        <v>1.72</v>
      </c>
    </row>
    <row r="132" spans="1:5" ht="16.5" thickBot="1" x14ac:dyDescent="0.3">
      <c r="A132" s="93"/>
      <c r="B132" s="23" t="s">
        <v>281</v>
      </c>
      <c r="C132" s="96"/>
      <c r="D132" s="13">
        <v>6.7</v>
      </c>
      <c r="E132" s="83">
        <v>1.58</v>
      </c>
    </row>
    <row r="133" spans="1:5" ht="32.25" thickBot="1" x14ac:dyDescent="0.3">
      <c r="A133" s="12" t="s">
        <v>136</v>
      </c>
      <c r="B133" s="23" t="s">
        <v>137</v>
      </c>
      <c r="C133" s="9" t="s">
        <v>185</v>
      </c>
      <c r="D133" s="9">
        <v>4.5999999999999996</v>
      </c>
      <c r="E133" s="83">
        <v>1.08</v>
      </c>
    </row>
    <row r="134" spans="1:5" ht="31.5" customHeight="1" x14ac:dyDescent="0.25">
      <c r="A134" s="91" t="s">
        <v>138</v>
      </c>
      <c r="B134" s="35" t="s">
        <v>284</v>
      </c>
      <c r="C134" s="94" t="s">
        <v>185</v>
      </c>
      <c r="D134" s="26"/>
      <c r="E134" s="26"/>
    </row>
    <row r="135" spans="1:5" ht="15.75" x14ac:dyDescent="0.25">
      <c r="A135" s="92"/>
      <c r="B135" s="7" t="s">
        <v>285</v>
      </c>
      <c r="C135" s="95"/>
      <c r="D135" s="21">
        <v>16.2</v>
      </c>
      <c r="E135" s="82">
        <v>6.42</v>
      </c>
    </row>
    <row r="136" spans="1:5" ht="16.5" thickBot="1" x14ac:dyDescent="0.3">
      <c r="A136" s="93"/>
      <c r="B136" s="23" t="s">
        <v>286</v>
      </c>
      <c r="C136" s="96"/>
      <c r="D136" s="9">
        <v>24.6</v>
      </c>
      <c r="E136" s="83">
        <v>8.31</v>
      </c>
    </row>
    <row r="137" spans="1:5" ht="15.75" x14ac:dyDescent="0.25">
      <c r="A137" s="92" t="s">
        <v>139</v>
      </c>
      <c r="B137" s="24" t="s">
        <v>140</v>
      </c>
      <c r="C137" s="95" t="s">
        <v>141</v>
      </c>
      <c r="D137" s="21"/>
      <c r="E137" s="69"/>
    </row>
    <row r="138" spans="1:5" ht="15.75" x14ac:dyDescent="0.25">
      <c r="A138" s="92"/>
      <c r="B138" s="7" t="s">
        <v>287</v>
      </c>
      <c r="C138" s="95"/>
      <c r="D138" s="21">
        <v>20.399999999999999</v>
      </c>
      <c r="E138" s="76">
        <f>D138/60*13.5</f>
        <v>4.59</v>
      </c>
    </row>
    <row r="139" spans="1:5" ht="16.5" thickBot="1" x14ac:dyDescent="0.3">
      <c r="A139" s="93"/>
      <c r="B139" s="23" t="s">
        <v>288</v>
      </c>
      <c r="C139" s="96"/>
      <c r="D139" s="52">
        <v>12</v>
      </c>
      <c r="E139" s="77">
        <f>D139/60*13.5</f>
        <v>2.7</v>
      </c>
    </row>
    <row r="140" spans="1:5" ht="36" customHeight="1" x14ac:dyDescent="0.25">
      <c r="A140" s="103" t="s">
        <v>142</v>
      </c>
      <c r="B140" s="30" t="s">
        <v>183</v>
      </c>
      <c r="C140" s="106" t="s">
        <v>196</v>
      </c>
      <c r="D140" s="31"/>
      <c r="E140" s="31"/>
    </row>
    <row r="141" spans="1:5" ht="21" customHeight="1" x14ac:dyDescent="0.25">
      <c r="A141" s="104"/>
      <c r="B141" s="53">
        <v>0.25</v>
      </c>
      <c r="C141" s="107"/>
      <c r="D141" s="32">
        <v>0.45</v>
      </c>
      <c r="E141" s="76">
        <f>D141/60*13.5</f>
        <v>0.10125000000000001</v>
      </c>
    </row>
    <row r="142" spans="1:5" ht="21" customHeight="1" x14ac:dyDescent="0.25">
      <c r="A142" s="104"/>
      <c r="B142" s="53">
        <v>0.5</v>
      </c>
      <c r="C142" s="107"/>
      <c r="D142" s="33">
        <v>0.54</v>
      </c>
      <c r="E142" s="76">
        <f>D142/60*13.5</f>
        <v>0.12150000000000001</v>
      </c>
    </row>
    <row r="143" spans="1:5" ht="21" customHeight="1" x14ac:dyDescent="0.25">
      <c r="A143" s="104"/>
      <c r="B143" s="53">
        <v>0.75</v>
      </c>
      <c r="C143" s="107"/>
      <c r="D143" s="32">
        <v>0.61</v>
      </c>
      <c r="E143" s="76">
        <f>D143/60*13.5</f>
        <v>0.13724999999999998</v>
      </c>
    </row>
    <row r="144" spans="1:5" ht="21" customHeight="1" thickBot="1" x14ac:dyDescent="0.3">
      <c r="A144" s="105"/>
      <c r="B144" s="54">
        <v>1</v>
      </c>
      <c r="C144" s="108"/>
      <c r="D144" s="34">
        <v>0.69</v>
      </c>
      <c r="E144" s="77">
        <f>D144/60*13.5</f>
        <v>0.15525</v>
      </c>
    </row>
    <row r="145" spans="1:5" ht="47.25" x14ac:dyDescent="0.25">
      <c r="A145" s="91" t="s">
        <v>143</v>
      </c>
      <c r="B145" s="35" t="s">
        <v>295</v>
      </c>
      <c r="C145" s="94" t="s">
        <v>186</v>
      </c>
      <c r="D145" s="36"/>
      <c r="E145" s="31"/>
    </row>
    <row r="146" spans="1:5" ht="15.75" x14ac:dyDescent="0.25">
      <c r="A146" s="92"/>
      <c r="B146" s="7" t="s">
        <v>289</v>
      </c>
      <c r="C146" s="95"/>
      <c r="D146" s="51">
        <f>0.5*60</f>
        <v>30</v>
      </c>
      <c r="E146" s="76">
        <f>D146/60*13.5</f>
        <v>6.75</v>
      </c>
    </row>
    <row r="147" spans="1:5" ht="15.75" x14ac:dyDescent="0.25">
      <c r="A147" s="92"/>
      <c r="B147" s="7" t="s">
        <v>290</v>
      </c>
      <c r="C147" s="95"/>
      <c r="D147" s="21">
        <f>0.24*60</f>
        <v>14.399999999999999</v>
      </c>
      <c r="E147" s="76">
        <f>D147/60*13.5</f>
        <v>3.2399999999999993</v>
      </c>
    </row>
    <row r="148" spans="1:5" ht="15.75" x14ac:dyDescent="0.25">
      <c r="A148" s="92"/>
      <c r="B148" s="7" t="s">
        <v>291</v>
      </c>
      <c r="C148" s="95"/>
      <c r="D148" s="21">
        <f>0.61*60</f>
        <v>36.6</v>
      </c>
      <c r="E148" s="76">
        <f>D148/60*13.5</f>
        <v>8.2349999999999994</v>
      </c>
    </row>
    <row r="149" spans="1:5" ht="16.5" thickBot="1" x14ac:dyDescent="0.3">
      <c r="A149" s="93"/>
      <c r="B149" s="23" t="s">
        <v>292</v>
      </c>
      <c r="C149" s="96"/>
      <c r="D149" s="9">
        <f>0.86*60</f>
        <v>51.6</v>
      </c>
      <c r="E149" s="77">
        <f>D149/60*13.5</f>
        <v>11.61</v>
      </c>
    </row>
    <row r="150" spans="1:5" ht="47.25" x14ac:dyDescent="0.25">
      <c r="A150" s="92" t="s">
        <v>144</v>
      </c>
      <c r="B150" s="37" t="s">
        <v>296</v>
      </c>
      <c r="C150" s="94" t="s">
        <v>186</v>
      </c>
      <c r="D150" s="36"/>
      <c r="E150" s="26"/>
    </row>
    <row r="151" spans="1:5" ht="15.75" x14ac:dyDescent="0.25">
      <c r="A151" s="92"/>
      <c r="B151" s="38" t="s">
        <v>293</v>
      </c>
      <c r="C151" s="95"/>
      <c r="D151" s="51">
        <f>0.76*60</f>
        <v>45.6</v>
      </c>
      <c r="E151" s="76">
        <f>D151/60*13.5</f>
        <v>10.26</v>
      </c>
    </row>
    <row r="152" spans="1:5" ht="15.75" x14ac:dyDescent="0.25">
      <c r="A152" s="92"/>
      <c r="B152" s="38" t="s">
        <v>294</v>
      </c>
      <c r="C152" s="95"/>
      <c r="D152" s="21">
        <f>0.36*60</f>
        <v>21.599999999999998</v>
      </c>
      <c r="E152" s="76">
        <f>D152/60*13.5</f>
        <v>4.8599999999999994</v>
      </c>
    </row>
    <row r="153" spans="1:5" ht="15.75" x14ac:dyDescent="0.25">
      <c r="A153" s="92"/>
      <c r="B153" s="38" t="s">
        <v>291</v>
      </c>
      <c r="C153" s="95"/>
      <c r="D153" s="51">
        <f>0.9*60</f>
        <v>54</v>
      </c>
      <c r="E153" s="76">
        <f>D153/60*13.5</f>
        <v>12.15</v>
      </c>
    </row>
    <row r="154" spans="1:5" ht="16.5" thickBot="1" x14ac:dyDescent="0.3">
      <c r="A154" s="93"/>
      <c r="B154" s="39" t="s">
        <v>292</v>
      </c>
      <c r="C154" s="96"/>
      <c r="D154" s="9">
        <f>1.24*60</f>
        <v>74.400000000000006</v>
      </c>
      <c r="E154" s="77">
        <f>D154/60*13.5</f>
        <v>16.739999999999998</v>
      </c>
    </row>
    <row r="155" spans="1:5" ht="63" x14ac:dyDescent="0.25">
      <c r="A155" s="91" t="s">
        <v>145</v>
      </c>
      <c r="B155" s="67" t="s">
        <v>327</v>
      </c>
      <c r="C155" s="94" t="s">
        <v>186</v>
      </c>
      <c r="D155" s="36"/>
      <c r="E155" s="26"/>
    </row>
    <row r="156" spans="1:5" ht="15.75" x14ac:dyDescent="0.25">
      <c r="A156" s="92"/>
      <c r="B156" s="38" t="s">
        <v>293</v>
      </c>
      <c r="C156" s="95"/>
      <c r="D156" s="51">
        <f>1.11*60</f>
        <v>66.600000000000009</v>
      </c>
      <c r="E156" s="76">
        <f>D156/60*13.5</f>
        <v>14.985000000000001</v>
      </c>
    </row>
    <row r="157" spans="1:5" ht="15.75" x14ac:dyDescent="0.25">
      <c r="A157" s="92"/>
      <c r="B157" s="38" t="s">
        <v>294</v>
      </c>
      <c r="C157" s="95"/>
      <c r="D157" s="51">
        <f>0.68*60</f>
        <v>40.800000000000004</v>
      </c>
      <c r="E157" s="76">
        <f>D157/60*13.5</f>
        <v>9.1800000000000015</v>
      </c>
    </row>
    <row r="158" spans="1:5" ht="12.75" customHeight="1" x14ac:dyDescent="0.25">
      <c r="A158" s="92"/>
      <c r="B158" s="38" t="s">
        <v>291</v>
      </c>
      <c r="C158" s="95"/>
      <c r="D158" s="51">
        <f>1.48*60</f>
        <v>88.8</v>
      </c>
      <c r="E158" s="76">
        <f>D158/60*13.5</f>
        <v>19.98</v>
      </c>
    </row>
    <row r="159" spans="1:5" ht="16.5" thickBot="1" x14ac:dyDescent="0.3">
      <c r="A159" s="93"/>
      <c r="B159" s="39" t="s">
        <v>292</v>
      </c>
      <c r="C159" s="96"/>
      <c r="D159" s="9">
        <f>1.72*60</f>
        <v>103.2</v>
      </c>
      <c r="E159" s="77">
        <f>D159/60*13.5</f>
        <v>23.22</v>
      </c>
    </row>
    <row r="160" spans="1:5" ht="19.5" customHeight="1" x14ac:dyDescent="0.25">
      <c r="A160" s="91" t="s">
        <v>146</v>
      </c>
      <c r="B160" s="101" t="s">
        <v>147</v>
      </c>
      <c r="C160" s="94" t="s">
        <v>186</v>
      </c>
      <c r="D160" s="94">
        <v>10.8</v>
      </c>
      <c r="E160" s="111">
        <f>D160/60*13.5</f>
        <v>2.4300000000000002</v>
      </c>
    </row>
    <row r="161" spans="1:5" ht="24" customHeight="1" thickBot="1" x14ac:dyDescent="0.3">
      <c r="A161" s="93"/>
      <c r="B161" s="102"/>
      <c r="C161" s="96"/>
      <c r="D161" s="96"/>
      <c r="E161" s="112"/>
    </row>
    <row r="162" spans="1:5" ht="19.5" thickBot="1" x14ac:dyDescent="0.3">
      <c r="A162" s="40" t="s">
        <v>148</v>
      </c>
      <c r="B162" s="39" t="s">
        <v>149</v>
      </c>
      <c r="C162" s="10" t="s">
        <v>186</v>
      </c>
      <c r="D162" s="41">
        <v>17.399999999999999</v>
      </c>
      <c r="E162" s="77">
        <f>D162/60*13.5</f>
        <v>3.9149999999999996</v>
      </c>
    </row>
    <row r="163" spans="1:5" ht="19.5" thickBot="1" x14ac:dyDescent="0.3">
      <c r="A163" s="40" t="s">
        <v>150</v>
      </c>
      <c r="B163" s="39" t="s">
        <v>151</v>
      </c>
      <c r="C163" s="41" t="s">
        <v>196</v>
      </c>
      <c r="D163" s="34">
        <v>6.6</v>
      </c>
      <c r="E163" s="77">
        <f t="shared" ref="E163:E164" si="6">D163/60*13.5</f>
        <v>1.4850000000000001</v>
      </c>
    </row>
    <row r="164" spans="1:5" ht="16.5" thickBot="1" x14ac:dyDescent="0.3">
      <c r="A164" s="40" t="s">
        <v>152</v>
      </c>
      <c r="B164" s="39" t="s">
        <v>153</v>
      </c>
      <c r="C164" s="34" t="s">
        <v>154</v>
      </c>
      <c r="D164" s="34">
        <v>2.1</v>
      </c>
      <c r="E164" s="77">
        <f t="shared" si="6"/>
        <v>0.47250000000000003</v>
      </c>
    </row>
    <row r="165" spans="1:5" ht="47.25" x14ac:dyDescent="0.25">
      <c r="A165" s="91" t="s">
        <v>155</v>
      </c>
      <c r="B165" s="35" t="s">
        <v>326</v>
      </c>
      <c r="C165" s="94" t="s">
        <v>56</v>
      </c>
      <c r="D165" s="26"/>
      <c r="E165" s="26"/>
    </row>
    <row r="166" spans="1:5" ht="31.5" x14ac:dyDescent="0.25">
      <c r="A166" s="92"/>
      <c r="B166" s="55" t="s">
        <v>156</v>
      </c>
      <c r="C166" s="95"/>
      <c r="D166" s="21"/>
      <c r="E166" s="21"/>
    </row>
    <row r="167" spans="1:5" ht="15.75" x14ac:dyDescent="0.25">
      <c r="A167" s="92"/>
      <c r="B167" s="56" t="s">
        <v>297</v>
      </c>
      <c r="C167" s="95"/>
      <c r="D167" s="21">
        <v>59.4</v>
      </c>
      <c r="E167" s="76">
        <f>D167/60*13.5</f>
        <v>13.365</v>
      </c>
    </row>
    <row r="168" spans="1:5" ht="15.75" x14ac:dyDescent="0.25">
      <c r="A168" s="92"/>
      <c r="B168" s="56" t="s">
        <v>298</v>
      </c>
      <c r="C168" s="95"/>
      <c r="D168" s="21">
        <v>74.400000000000006</v>
      </c>
      <c r="E168" s="76">
        <f>D168/60*13.5</f>
        <v>16.739999999999998</v>
      </c>
    </row>
    <row r="169" spans="1:5" ht="31.5" x14ac:dyDescent="0.25">
      <c r="A169" s="92"/>
      <c r="B169" s="55" t="s">
        <v>157</v>
      </c>
      <c r="C169" s="95"/>
      <c r="D169" s="21"/>
      <c r="E169" s="21"/>
    </row>
    <row r="170" spans="1:5" ht="15.75" x14ac:dyDescent="0.25">
      <c r="A170" s="92"/>
      <c r="B170" s="56" t="s">
        <v>297</v>
      </c>
      <c r="C170" s="95"/>
      <c r="D170" s="21">
        <v>63.6</v>
      </c>
      <c r="E170" s="76">
        <f>D170/60*13.5</f>
        <v>14.31</v>
      </c>
    </row>
    <row r="171" spans="1:5" ht="16.5" thickBot="1" x14ac:dyDescent="0.3">
      <c r="A171" s="93"/>
      <c r="B171" s="56" t="s">
        <v>298</v>
      </c>
      <c r="C171" s="96"/>
      <c r="D171" s="9">
        <v>88.8</v>
      </c>
      <c r="E171" s="77">
        <f>D171/60*13.5</f>
        <v>19.98</v>
      </c>
    </row>
    <row r="172" spans="1:5" ht="15.75" x14ac:dyDescent="0.25">
      <c r="A172" s="91" t="s">
        <v>158</v>
      </c>
      <c r="B172" s="57" t="s">
        <v>299</v>
      </c>
      <c r="C172" s="42"/>
      <c r="D172" s="43"/>
      <c r="E172" s="10"/>
    </row>
    <row r="173" spans="1:5" ht="15.75" x14ac:dyDescent="0.25">
      <c r="A173" s="92"/>
      <c r="B173" s="27" t="s">
        <v>300</v>
      </c>
      <c r="C173" s="88" t="s">
        <v>199</v>
      </c>
      <c r="D173" s="15">
        <v>3.6</v>
      </c>
      <c r="E173" s="76">
        <f t="shared" ref="E173:E178" si="7">D173/60*13.5</f>
        <v>0.81</v>
      </c>
    </row>
    <row r="174" spans="1:5" ht="15.75" x14ac:dyDescent="0.25">
      <c r="A174" s="92"/>
      <c r="B174" s="44" t="s">
        <v>301</v>
      </c>
      <c r="C174" s="89"/>
      <c r="D174" s="45">
        <v>2.4</v>
      </c>
      <c r="E174" s="78">
        <f t="shared" si="7"/>
        <v>0.54</v>
      </c>
    </row>
    <row r="175" spans="1:5" ht="15.75" x14ac:dyDescent="0.25">
      <c r="A175" s="92"/>
      <c r="B175" s="46" t="s">
        <v>302</v>
      </c>
      <c r="C175" s="47" t="s">
        <v>6</v>
      </c>
      <c r="D175" s="48">
        <v>2.4</v>
      </c>
      <c r="E175" s="79">
        <f t="shared" si="7"/>
        <v>0.54</v>
      </c>
    </row>
    <row r="176" spans="1:5" ht="15.75" x14ac:dyDescent="0.25">
      <c r="A176" s="92"/>
      <c r="B176" s="58" t="s">
        <v>303</v>
      </c>
      <c r="C176" s="90" t="s">
        <v>159</v>
      </c>
      <c r="D176" s="48">
        <v>2.4</v>
      </c>
      <c r="E176" s="79">
        <f t="shared" si="7"/>
        <v>0.54</v>
      </c>
    </row>
    <row r="177" spans="1:5" ht="15.75" x14ac:dyDescent="0.25">
      <c r="A177" s="92"/>
      <c r="B177" s="59" t="s">
        <v>304</v>
      </c>
      <c r="C177" s="88"/>
      <c r="D177" s="15">
        <v>1.2</v>
      </c>
      <c r="E177" s="76">
        <f t="shared" si="7"/>
        <v>0.27</v>
      </c>
    </row>
    <row r="178" spans="1:5" ht="15.75" x14ac:dyDescent="0.25">
      <c r="A178" s="92"/>
      <c r="B178" s="59" t="s">
        <v>305</v>
      </c>
      <c r="C178" s="88"/>
      <c r="D178" s="15">
        <v>1.2</v>
      </c>
      <c r="E178" s="76">
        <f t="shared" si="7"/>
        <v>0.27</v>
      </c>
    </row>
    <row r="179" spans="1:5" ht="15.75" x14ac:dyDescent="0.25">
      <c r="A179" s="92"/>
      <c r="B179" s="27" t="s">
        <v>306</v>
      </c>
      <c r="C179" s="88"/>
      <c r="D179" s="15"/>
      <c r="E179" s="76"/>
    </row>
    <row r="180" spans="1:5" ht="15.75" x14ac:dyDescent="0.25">
      <c r="A180" s="92"/>
      <c r="B180" s="27" t="s">
        <v>307</v>
      </c>
      <c r="C180" s="88"/>
      <c r="D180" s="15">
        <v>1.2</v>
      </c>
      <c r="E180" s="76">
        <f>D180/60*13.5</f>
        <v>0.27</v>
      </c>
    </row>
    <row r="181" spans="1:5" ht="15.75" x14ac:dyDescent="0.25">
      <c r="A181" s="92"/>
      <c r="B181" s="44" t="s">
        <v>308</v>
      </c>
      <c r="C181" s="89"/>
      <c r="D181" s="45">
        <v>1.2</v>
      </c>
      <c r="E181" s="78">
        <f>D181/60*13.5</f>
        <v>0.27</v>
      </c>
    </row>
    <row r="182" spans="1:5" ht="15.75" x14ac:dyDescent="0.25">
      <c r="A182" s="92"/>
      <c r="B182" s="7" t="s">
        <v>309</v>
      </c>
      <c r="C182" s="99" t="s">
        <v>199</v>
      </c>
      <c r="D182" s="15">
        <v>2.4</v>
      </c>
      <c r="E182" s="76">
        <f>D182/60*13.5</f>
        <v>0.54</v>
      </c>
    </row>
    <row r="183" spans="1:5" ht="16.5" thickBot="1" x14ac:dyDescent="0.3">
      <c r="A183" s="93"/>
      <c r="B183" s="23" t="s">
        <v>310</v>
      </c>
      <c r="C183" s="96"/>
      <c r="D183" s="13">
        <v>3.6</v>
      </c>
      <c r="E183" s="77">
        <f>D183/60*13.5</f>
        <v>0.81</v>
      </c>
    </row>
    <row r="184" spans="1:5" ht="15.75" x14ac:dyDescent="0.25">
      <c r="A184" s="92" t="s">
        <v>160</v>
      </c>
      <c r="B184" s="24" t="s">
        <v>311</v>
      </c>
      <c r="C184" s="95" t="s">
        <v>4</v>
      </c>
      <c r="D184" s="21"/>
      <c r="E184" s="21"/>
    </row>
    <row r="185" spans="1:5" ht="17.25" customHeight="1" x14ac:dyDescent="0.25">
      <c r="A185" s="92"/>
      <c r="B185" s="60" t="s">
        <v>312</v>
      </c>
      <c r="C185" s="95"/>
      <c r="D185" s="21">
        <v>8.8000000000000007</v>
      </c>
      <c r="E185" s="76">
        <f>D185/60*13.5</f>
        <v>1.98</v>
      </c>
    </row>
    <row r="186" spans="1:5" ht="16.5" thickBot="1" x14ac:dyDescent="0.3">
      <c r="A186" s="93"/>
      <c r="B186" s="28" t="s">
        <v>313</v>
      </c>
      <c r="C186" s="96"/>
      <c r="D186" s="9">
        <v>4.2</v>
      </c>
      <c r="E186" s="77">
        <f>D186/60*13.5</f>
        <v>0.94500000000000006</v>
      </c>
    </row>
    <row r="187" spans="1:5" ht="16.5" thickBot="1" x14ac:dyDescent="0.3">
      <c r="A187" s="12" t="s">
        <v>161</v>
      </c>
      <c r="B187" s="23" t="s">
        <v>162</v>
      </c>
      <c r="C187" s="9" t="s">
        <v>6</v>
      </c>
      <c r="D187" s="9">
        <v>13.2</v>
      </c>
      <c r="E187" s="77">
        <f t="shared" ref="E187:E191" si="8">D187/60*13.5</f>
        <v>2.97</v>
      </c>
    </row>
    <row r="188" spans="1:5" ht="32.25" thickBot="1" x14ac:dyDescent="0.3">
      <c r="A188" s="12" t="s">
        <v>163</v>
      </c>
      <c r="B188" s="23" t="s">
        <v>164</v>
      </c>
      <c r="C188" s="9" t="s">
        <v>199</v>
      </c>
      <c r="D188" s="9">
        <v>24</v>
      </c>
      <c r="E188" s="77">
        <f t="shared" si="8"/>
        <v>5.4</v>
      </c>
    </row>
    <row r="189" spans="1:5" ht="16.5" thickBot="1" x14ac:dyDescent="0.3">
      <c r="A189" s="12" t="s">
        <v>165</v>
      </c>
      <c r="B189" s="23" t="s">
        <v>166</v>
      </c>
      <c r="C189" s="9" t="s">
        <v>3</v>
      </c>
      <c r="D189" s="9">
        <v>9</v>
      </c>
      <c r="E189" s="77">
        <f t="shared" si="8"/>
        <v>2.0249999999999999</v>
      </c>
    </row>
    <row r="190" spans="1:5" ht="19.5" thickBot="1" x14ac:dyDescent="0.3">
      <c r="A190" s="12" t="s">
        <v>167</v>
      </c>
      <c r="B190" s="23" t="s">
        <v>168</v>
      </c>
      <c r="C190" s="9" t="s">
        <v>199</v>
      </c>
      <c r="D190" s="9">
        <v>4.8</v>
      </c>
      <c r="E190" s="77">
        <f t="shared" si="8"/>
        <v>1.08</v>
      </c>
    </row>
    <row r="191" spans="1:5" ht="19.5" thickBot="1" x14ac:dyDescent="0.3">
      <c r="A191" s="12" t="s">
        <v>169</v>
      </c>
      <c r="B191" s="23" t="s">
        <v>170</v>
      </c>
      <c r="C191" s="9" t="s">
        <v>199</v>
      </c>
      <c r="D191" s="9">
        <v>6.6</v>
      </c>
      <c r="E191" s="77">
        <f t="shared" si="8"/>
        <v>1.4850000000000001</v>
      </c>
    </row>
    <row r="192" spans="1:5" ht="31.5" x14ac:dyDescent="0.25">
      <c r="A192" s="91" t="s">
        <v>200</v>
      </c>
      <c r="B192" s="35" t="s">
        <v>316</v>
      </c>
      <c r="C192" s="94" t="s">
        <v>3</v>
      </c>
      <c r="D192" s="26"/>
      <c r="E192" s="26"/>
    </row>
    <row r="193" spans="1:5" ht="15.75" x14ac:dyDescent="0.25">
      <c r="A193" s="92"/>
      <c r="B193" s="7" t="s">
        <v>314</v>
      </c>
      <c r="C193" s="95"/>
      <c r="D193" s="21">
        <v>48.6</v>
      </c>
      <c r="E193" s="76">
        <f>D193/60*13.5</f>
        <v>10.935</v>
      </c>
    </row>
    <row r="194" spans="1:5" ht="16.5" thickBot="1" x14ac:dyDescent="0.3">
      <c r="A194" s="93"/>
      <c r="B194" s="23" t="s">
        <v>315</v>
      </c>
      <c r="C194" s="96"/>
      <c r="D194" s="9">
        <v>67.8</v>
      </c>
      <c r="E194" s="77">
        <f>D194/60*13.5</f>
        <v>15.254999999999999</v>
      </c>
    </row>
    <row r="195" spans="1:5" ht="19.5" thickBot="1" x14ac:dyDescent="0.3">
      <c r="A195" s="12" t="s">
        <v>171</v>
      </c>
      <c r="B195" s="23" t="s">
        <v>172</v>
      </c>
      <c r="C195" s="9" t="s">
        <v>199</v>
      </c>
      <c r="D195" s="9">
        <v>15</v>
      </c>
      <c r="E195" s="77">
        <f t="shared" ref="E195:E197" si="9">D195/60*13.5</f>
        <v>3.375</v>
      </c>
    </row>
    <row r="196" spans="1:5" ht="32.25" thickBot="1" x14ac:dyDescent="0.3">
      <c r="A196" s="12" t="s">
        <v>173</v>
      </c>
      <c r="B196" s="23" t="s">
        <v>174</v>
      </c>
      <c r="C196" s="9" t="s">
        <v>5</v>
      </c>
      <c r="D196" s="9">
        <v>12</v>
      </c>
      <c r="E196" s="77">
        <f t="shared" si="9"/>
        <v>2.7</v>
      </c>
    </row>
    <row r="197" spans="1:5" ht="48" thickBot="1" x14ac:dyDescent="0.3">
      <c r="A197" s="19" t="s">
        <v>202</v>
      </c>
      <c r="B197" s="61" t="s">
        <v>201</v>
      </c>
      <c r="C197" s="20" t="s">
        <v>193</v>
      </c>
      <c r="D197" s="20">
        <v>30</v>
      </c>
      <c r="E197" s="77">
        <f t="shared" si="9"/>
        <v>6.75</v>
      </c>
    </row>
    <row r="198" spans="1:5" ht="31.5" x14ac:dyDescent="0.25">
      <c r="A198" s="91" t="s">
        <v>203</v>
      </c>
      <c r="B198" s="49" t="s">
        <v>317</v>
      </c>
      <c r="C198" s="94" t="s">
        <v>11</v>
      </c>
      <c r="D198" s="10"/>
      <c r="E198" s="11"/>
    </row>
    <row r="199" spans="1:5" ht="15.75" x14ac:dyDescent="0.25">
      <c r="A199" s="92"/>
      <c r="B199" s="27" t="s">
        <v>241</v>
      </c>
      <c r="C199" s="95"/>
      <c r="D199" s="15">
        <v>32.4</v>
      </c>
      <c r="E199" s="76">
        <f>D199/60*13.5</f>
        <v>7.2899999999999991</v>
      </c>
    </row>
    <row r="200" spans="1:5" ht="15.75" customHeight="1" thickBot="1" x14ac:dyDescent="0.3">
      <c r="A200" s="93"/>
      <c r="B200" s="28" t="s">
        <v>242</v>
      </c>
      <c r="C200" s="96"/>
      <c r="D200" s="13">
        <v>25.9</v>
      </c>
      <c r="E200" s="77">
        <f>D200/60*13.5</f>
        <v>5.8274999999999997</v>
      </c>
    </row>
    <row r="201" spans="1:5" ht="47.25" x14ac:dyDescent="0.25">
      <c r="A201" s="91" t="s">
        <v>204</v>
      </c>
      <c r="B201" s="35" t="s">
        <v>207</v>
      </c>
      <c r="C201" s="94" t="s">
        <v>206</v>
      </c>
      <c r="D201" s="10"/>
      <c r="E201" s="16"/>
    </row>
    <row r="202" spans="1:5" ht="15.75" x14ac:dyDescent="0.25">
      <c r="A202" s="92"/>
      <c r="B202" s="7" t="s">
        <v>208</v>
      </c>
      <c r="C202" s="95"/>
      <c r="D202" s="15">
        <v>7.2</v>
      </c>
      <c r="E202" s="76">
        <f>D202/60*13.5</f>
        <v>1.62</v>
      </c>
    </row>
    <row r="203" spans="1:5" ht="14.25" customHeight="1" thickBot="1" x14ac:dyDescent="0.3">
      <c r="A203" s="93"/>
      <c r="B203" s="23" t="s">
        <v>209</v>
      </c>
      <c r="C203" s="96"/>
      <c r="D203" s="13">
        <v>3.6</v>
      </c>
      <c r="E203" s="77">
        <f>D203/60*13.5</f>
        <v>0.81</v>
      </c>
    </row>
    <row r="204" spans="1:5" ht="32.25" thickBot="1" x14ac:dyDescent="0.3">
      <c r="A204" s="12" t="s">
        <v>205</v>
      </c>
      <c r="B204" s="23" t="s">
        <v>211</v>
      </c>
      <c r="C204" s="9" t="s">
        <v>199</v>
      </c>
      <c r="D204" s="9">
        <v>3</v>
      </c>
      <c r="E204" s="77">
        <f>D204/60*13.5</f>
        <v>0.67500000000000004</v>
      </c>
    </row>
    <row r="205" spans="1:5" ht="48" thickBot="1" x14ac:dyDescent="0.3">
      <c r="A205" s="12" t="s">
        <v>210</v>
      </c>
      <c r="B205" s="23" t="s">
        <v>212</v>
      </c>
      <c r="C205" s="9" t="s">
        <v>213</v>
      </c>
      <c r="D205" s="9">
        <v>60</v>
      </c>
      <c r="E205" s="77">
        <f>D205/60*13.5</f>
        <v>13.5</v>
      </c>
    </row>
    <row r="206" spans="1:5" ht="31.5" x14ac:dyDescent="0.25">
      <c r="A206" s="91" t="s">
        <v>215</v>
      </c>
      <c r="B206" s="49" t="s">
        <v>214</v>
      </c>
      <c r="C206" s="94" t="s">
        <v>40</v>
      </c>
      <c r="D206" s="10"/>
      <c r="E206" s="14"/>
    </row>
    <row r="207" spans="1:5" ht="15.75" x14ac:dyDescent="0.25">
      <c r="A207" s="92"/>
      <c r="B207" s="27" t="s">
        <v>318</v>
      </c>
      <c r="C207" s="95"/>
      <c r="D207" s="15">
        <v>173.4</v>
      </c>
      <c r="E207" s="76">
        <f>D207/60*13.5</f>
        <v>39.015000000000001</v>
      </c>
    </row>
    <row r="208" spans="1:5" ht="15.75" x14ac:dyDescent="0.25">
      <c r="A208" s="92"/>
      <c r="B208" s="27" t="s">
        <v>319</v>
      </c>
      <c r="C208" s="95"/>
      <c r="D208" s="15">
        <v>99.6</v>
      </c>
      <c r="E208" s="76">
        <f>D208/60*13.5</f>
        <v>22.41</v>
      </c>
    </row>
    <row r="209" spans="1:5" ht="16.5" thickBot="1" x14ac:dyDescent="0.3">
      <c r="A209" s="93"/>
      <c r="B209" s="28" t="s">
        <v>320</v>
      </c>
      <c r="C209" s="96"/>
      <c r="D209" s="13">
        <v>82.8</v>
      </c>
      <c r="E209" s="77">
        <f>D209/60*13.5</f>
        <v>18.63</v>
      </c>
    </row>
    <row r="210" spans="1:5" ht="16.5" thickBot="1" x14ac:dyDescent="0.3">
      <c r="A210" s="12" t="s">
        <v>217</v>
      </c>
      <c r="B210" s="23" t="s">
        <v>216</v>
      </c>
      <c r="C210" s="9" t="s">
        <v>218</v>
      </c>
      <c r="D210" s="9">
        <v>44.4</v>
      </c>
      <c r="E210" s="77">
        <f>D210/60*13.5</f>
        <v>9.99</v>
      </c>
    </row>
    <row r="211" spans="1:5" ht="32.25" thickBot="1" x14ac:dyDescent="0.3">
      <c r="A211" s="12" t="s">
        <v>229</v>
      </c>
      <c r="B211" s="23" t="s">
        <v>219</v>
      </c>
      <c r="C211" s="9" t="s">
        <v>16</v>
      </c>
      <c r="D211" s="9">
        <v>46.8</v>
      </c>
      <c r="E211" s="77">
        <f t="shared" ref="E211:E214" si="10">D211/60*13.5</f>
        <v>10.53</v>
      </c>
    </row>
    <row r="212" spans="1:5" ht="19.5" thickBot="1" x14ac:dyDescent="0.3">
      <c r="A212" s="12" t="s">
        <v>230</v>
      </c>
      <c r="B212" s="23" t="s">
        <v>220</v>
      </c>
      <c r="C212" s="9" t="s">
        <v>184</v>
      </c>
      <c r="D212" s="9">
        <v>42.6</v>
      </c>
      <c r="E212" s="77">
        <f t="shared" si="10"/>
        <v>9.5850000000000009</v>
      </c>
    </row>
    <row r="213" spans="1:5" ht="19.5" thickBot="1" x14ac:dyDescent="0.3">
      <c r="A213" s="12" t="s">
        <v>231</v>
      </c>
      <c r="B213" s="23" t="s">
        <v>221</v>
      </c>
      <c r="C213" s="9" t="s">
        <v>185</v>
      </c>
      <c r="D213" s="9">
        <v>1.7</v>
      </c>
      <c r="E213" s="77">
        <f t="shared" si="10"/>
        <v>0.38250000000000001</v>
      </c>
    </row>
    <row r="214" spans="1:5" ht="19.5" thickBot="1" x14ac:dyDescent="0.3">
      <c r="A214" s="12" t="s">
        <v>232</v>
      </c>
      <c r="B214" s="23" t="s">
        <v>222</v>
      </c>
      <c r="C214" s="9" t="s">
        <v>186</v>
      </c>
      <c r="D214" s="9">
        <v>36</v>
      </c>
      <c r="E214" s="77">
        <f t="shared" si="10"/>
        <v>8.1</v>
      </c>
    </row>
    <row r="215" spans="1:5" ht="15" customHeight="1" x14ac:dyDescent="0.25">
      <c r="A215" s="91" t="s">
        <v>233</v>
      </c>
      <c r="B215" s="49" t="s">
        <v>223</v>
      </c>
      <c r="C215" s="94" t="s">
        <v>235</v>
      </c>
      <c r="D215" s="10"/>
      <c r="E215" s="14"/>
    </row>
    <row r="216" spans="1:5" ht="15" customHeight="1" x14ac:dyDescent="0.25">
      <c r="A216" s="92"/>
      <c r="B216" s="27" t="s">
        <v>321</v>
      </c>
      <c r="C216" s="95"/>
      <c r="D216" s="15">
        <v>27.6</v>
      </c>
      <c r="E216" s="76">
        <f>D216/60*13.5</f>
        <v>6.21</v>
      </c>
    </row>
    <row r="217" spans="1:5" ht="15" customHeight="1" thickBot="1" x14ac:dyDescent="0.3">
      <c r="A217" s="93"/>
      <c r="B217" s="28" t="s">
        <v>234</v>
      </c>
      <c r="C217" s="96"/>
      <c r="D217" s="13">
        <v>14.4</v>
      </c>
      <c r="E217" s="77">
        <f>D217/60*13.5</f>
        <v>3.24</v>
      </c>
    </row>
    <row r="218" spans="1:5" ht="15" customHeight="1" x14ac:dyDescent="0.25">
      <c r="A218" s="91" t="s">
        <v>236</v>
      </c>
      <c r="B218" s="49" t="s">
        <v>224</v>
      </c>
      <c r="C218" s="94" t="s">
        <v>235</v>
      </c>
      <c r="D218" s="10"/>
      <c r="E218" s="14"/>
    </row>
    <row r="219" spans="1:5" ht="15" customHeight="1" x14ac:dyDescent="0.25">
      <c r="A219" s="92"/>
      <c r="B219" s="27" t="s">
        <v>322</v>
      </c>
      <c r="C219" s="95"/>
      <c r="D219" s="15">
        <v>126.6</v>
      </c>
      <c r="E219" s="76">
        <f>D219/60*13.5</f>
        <v>28.484999999999999</v>
      </c>
    </row>
    <row r="220" spans="1:5" ht="15" customHeight="1" thickBot="1" x14ac:dyDescent="0.3">
      <c r="A220" s="93"/>
      <c r="B220" s="28" t="s">
        <v>323</v>
      </c>
      <c r="C220" s="96"/>
      <c r="D220" s="13">
        <v>178.2</v>
      </c>
      <c r="E220" s="77">
        <f>D220/60*13.5</f>
        <v>40.094999999999999</v>
      </c>
    </row>
    <row r="221" spans="1:5" ht="34.5" customHeight="1" thickBot="1" x14ac:dyDescent="0.3">
      <c r="A221" s="12" t="s">
        <v>237</v>
      </c>
      <c r="B221" s="23" t="s">
        <v>225</v>
      </c>
      <c r="C221" s="9" t="s">
        <v>239</v>
      </c>
      <c r="D221" s="9">
        <v>79.8</v>
      </c>
      <c r="E221" s="77">
        <f t="shared" ref="E221:E222" si="11">D221/60*13.5</f>
        <v>17.954999999999998</v>
      </c>
    </row>
    <row r="222" spans="1:5" ht="51" customHeight="1" thickBot="1" x14ac:dyDescent="0.3">
      <c r="A222" s="12" t="s">
        <v>238</v>
      </c>
      <c r="B222" s="23" t="s">
        <v>226</v>
      </c>
      <c r="C222" s="9" t="s">
        <v>186</v>
      </c>
      <c r="D222" s="9">
        <v>9</v>
      </c>
      <c r="E222" s="77">
        <f t="shared" si="11"/>
        <v>2.0249999999999999</v>
      </c>
    </row>
    <row r="223" spans="1:5" ht="33" customHeight="1" x14ac:dyDescent="0.25">
      <c r="A223" s="91" t="s">
        <v>240</v>
      </c>
      <c r="B223" s="49" t="s">
        <v>227</v>
      </c>
      <c r="C223" s="94" t="s">
        <v>228</v>
      </c>
      <c r="D223" s="10"/>
      <c r="E223" s="14"/>
    </row>
    <row r="224" spans="1:5" ht="16.5" customHeight="1" x14ac:dyDescent="0.25">
      <c r="A224" s="92"/>
      <c r="B224" s="27" t="s">
        <v>324</v>
      </c>
      <c r="C224" s="95"/>
      <c r="D224" s="15">
        <v>10.8</v>
      </c>
      <c r="E224" s="76">
        <f>D224/60*13.5</f>
        <v>2.4300000000000002</v>
      </c>
    </row>
    <row r="225" spans="1:6" ht="32.25" customHeight="1" thickBot="1" x14ac:dyDescent="0.3">
      <c r="A225" s="93"/>
      <c r="B225" s="28" t="s">
        <v>325</v>
      </c>
      <c r="C225" s="96"/>
      <c r="D225" s="13">
        <v>19.8</v>
      </c>
      <c r="E225" s="77">
        <f>D225/60*13.5</f>
        <v>4.4550000000000001</v>
      </c>
    </row>
    <row r="226" spans="1:6" ht="16.5" thickBot="1" x14ac:dyDescent="0.3">
      <c r="A226" s="85" t="s">
        <v>353</v>
      </c>
      <c r="B226" s="23" t="s">
        <v>352</v>
      </c>
      <c r="C226" s="9" t="s">
        <v>239</v>
      </c>
      <c r="D226" s="9">
        <v>126</v>
      </c>
      <c r="E226" s="71">
        <f t="shared" ref="E226:E229" si="12">D226/60*13.5</f>
        <v>28.35</v>
      </c>
    </row>
    <row r="227" spans="1:6" ht="16.5" thickBot="1" x14ac:dyDescent="0.3">
      <c r="A227" s="85" t="s">
        <v>354</v>
      </c>
      <c r="B227" s="23" t="s">
        <v>349</v>
      </c>
      <c r="C227" s="9" t="s">
        <v>239</v>
      </c>
      <c r="D227" s="9">
        <v>66</v>
      </c>
      <c r="E227" s="71">
        <f t="shared" si="12"/>
        <v>14.850000000000001</v>
      </c>
      <c r="F227" s="68"/>
    </row>
    <row r="228" spans="1:6" ht="33" customHeight="1" thickBot="1" x14ac:dyDescent="0.3">
      <c r="A228" s="85" t="s">
        <v>355</v>
      </c>
      <c r="B228" s="23" t="s">
        <v>350</v>
      </c>
      <c r="C228" s="9" t="s">
        <v>357</v>
      </c>
      <c r="D228" s="9">
        <v>46.2</v>
      </c>
      <c r="E228" s="71">
        <f t="shared" si="12"/>
        <v>10.395</v>
      </c>
    </row>
    <row r="229" spans="1:6" ht="16.5" thickBot="1" x14ac:dyDescent="0.3">
      <c r="A229" s="85" t="s">
        <v>356</v>
      </c>
      <c r="B229" s="23" t="s">
        <v>351</v>
      </c>
      <c r="C229" s="9" t="s">
        <v>358</v>
      </c>
      <c r="D229" s="9">
        <v>26.4</v>
      </c>
      <c r="E229" s="71">
        <f t="shared" si="12"/>
        <v>5.94</v>
      </c>
    </row>
    <row r="231" spans="1:6" ht="15.75" x14ac:dyDescent="0.25">
      <c r="B231" s="8" t="s">
        <v>197</v>
      </c>
      <c r="D231" s="8" t="s">
        <v>198</v>
      </c>
    </row>
  </sheetData>
  <mergeCells count="86">
    <mergeCell ref="A198:A200"/>
    <mergeCell ref="C198:C200"/>
    <mergeCell ref="A218:A220"/>
    <mergeCell ref="C218:C220"/>
    <mergeCell ref="A192:A194"/>
    <mergeCell ref="C192:C194"/>
    <mergeCell ref="A215:A217"/>
    <mergeCell ref="C215:C217"/>
    <mergeCell ref="A223:A225"/>
    <mergeCell ref="C223:C225"/>
    <mergeCell ref="A201:A203"/>
    <mergeCell ref="C201:C203"/>
    <mergeCell ref="C206:C209"/>
    <mergeCell ref="A206:A209"/>
    <mergeCell ref="E118:E119"/>
    <mergeCell ref="A129:A132"/>
    <mergeCell ref="C129:C132"/>
    <mergeCell ref="A134:A136"/>
    <mergeCell ref="D160:D161"/>
    <mergeCell ref="E160:E161"/>
    <mergeCell ref="C182:C183"/>
    <mergeCell ref="A165:A171"/>
    <mergeCell ref="C165:C171"/>
    <mergeCell ref="A172:A183"/>
    <mergeCell ref="A8:E8"/>
    <mergeCell ref="C145:C149"/>
    <mergeCell ref="C150:C154"/>
    <mergeCell ref="C155:C159"/>
    <mergeCell ref="B160:B161"/>
    <mergeCell ref="A160:A161"/>
    <mergeCell ref="C160:C161"/>
    <mergeCell ref="A137:A139"/>
    <mergeCell ref="C137:C139"/>
    <mergeCell ref="A140:A144"/>
    <mergeCell ref="C140:C144"/>
    <mergeCell ref="D118:D119"/>
    <mergeCell ref="A109:A111"/>
    <mergeCell ref="C109:C111"/>
    <mergeCell ref="A184:A186"/>
    <mergeCell ref="C184:C186"/>
    <mergeCell ref="C134:C136"/>
    <mergeCell ref="A112:A115"/>
    <mergeCell ref="C112:C115"/>
    <mergeCell ref="A116:A117"/>
    <mergeCell ref="B116:B117"/>
    <mergeCell ref="C116:C117"/>
    <mergeCell ref="A118:A119"/>
    <mergeCell ref="B118:B119"/>
    <mergeCell ref="C118:C119"/>
    <mergeCell ref="A145:A149"/>
    <mergeCell ref="A150:A154"/>
    <mergeCell ref="A155:A159"/>
    <mergeCell ref="A100:A102"/>
    <mergeCell ref="C100:C102"/>
    <mergeCell ref="A103:A105"/>
    <mergeCell ref="C103:C105"/>
    <mergeCell ref="A106:A108"/>
    <mergeCell ref="C106:C108"/>
    <mergeCell ref="A85:A87"/>
    <mergeCell ref="C85:C87"/>
    <mergeCell ref="A89:A91"/>
    <mergeCell ref="C89:C91"/>
    <mergeCell ref="A92:A95"/>
    <mergeCell ref="C92:C95"/>
    <mergeCell ref="A62:A65"/>
    <mergeCell ref="C62:C65"/>
    <mergeCell ref="A68:A70"/>
    <mergeCell ref="C68:C70"/>
    <mergeCell ref="A76:A78"/>
    <mergeCell ref="C76:C78"/>
    <mergeCell ref="A9:E12"/>
    <mergeCell ref="C173:C174"/>
    <mergeCell ref="C176:C181"/>
    <mergeCell ref="A14:A17"/>
    <mergeCell ref="A18:A22"/>
    <mergeCell ref="C18:C22"/>
    <mergeCell ref="A30:A31"/>
    <mergeCell ref="C30:C31"/>
    <mergeCell ref="A35:A37"/>
    <mergeCell ref="C35:C37"/>
    <mergeCell ref="A42:A44"/>
    <mergeCell ref="C42:C44"/>
    <mergeCell ref="A47:A55"/>
    <mergeCell ref="C47:C55"/>
    <mergeCell ref="A56:A61"/>
    <mergeCell ref="C56:C61"/>
  </mergeCells>
  <printOptions horizontalCentered="1" verticalCentered="1"/>
  <pageMargins left="0" right="0" top="0" bottom="0" header="0" footer="0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 входящ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Hellargon</cp:lastModifiedBy>
  <cp:lastPrinted>2025-02-20T11:42:06Z</cp:lastPrinted>
  <dcterms:created xsi:type="dcterms:W3CDTF">2023-03-21T06:02:59Z</dcterms:created>
  <dcterms:modified xsi:type="dcterms:W3CDTF">2025-03-19T12:44:41Z</dcterms:modified>
</cp:coreProperties>
</file>